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D122329C-5682-4CCC-999E-77998A7D1759}" xr6:coauthVersionLast="47" xr6:coauthVersionMax="47" xr10:uidLastSave="{00000000-0000-0000-0000-000000000000}"/>
  <bookViews>
    <workbookView xWindow="-120" yWindow="-120" windowWidth="51840" windowHeight="21120" tabRatio="664" activeTab="4" xr2:uid="{9E51C900-C97B-40AC-9147-B25657CDE3CD}"/>
  </bookViews>
  <sheets>
    <sheet name="2.1.2 Âges DP" sheetId="9" r:id="rId1"/>
    <sheet name="2.1.2 Structure des départs" sheetId="6" r:id="rId2"/>
    <sheet name="2.1.2 Évolution des âges DP" sheetId="2" r:id="rId3"/>
    <sheet name="2.1.2 Structure des âges" sheetId="10" r:id="rId4"/>
    <sheet name="2.1.2 Âges conjoncturels" sheetId="4" r:id="rId5"/>
  </sheets>
  <definedNames>
    <definedName name="_xlnm._FilterDatabase" localSheetId="0" hidden="1">'2.1.2 Âges DP'!$E$5:$E$18</definedName>
    <definedName name="DépartementRésidence">#REF!</definedName>
    <definedName name="RégionRésidence">#REF!</definedName>
    <definedName name="saisie">#REF!,#REF!,#REF!,#REF!,#REF!,#REF!,#REF!,#REF!,#REF!,#REF!,#REF!,#REF!,#REF!,#REF!,#REF!,#REF!</definedName>
    <definedName name="TitreDate">#REF!</definedName>
    <definedName name="TitreRégion">#REF!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6" l="1"/>
  <c r="C31" i="6"/>
  <c r="D31" i="6"/>
  <c r="B32" i="6"/>
  <c r="C32" i="6"/>
  <c r="D32" i="6"/>
  <c r="B33" i="6"/>
  <c r="C33" i="6"/>
  <c r="D33" i="6"/>
  <c r="B34" i="6"/>
  <c r="C34" i="6"/>
  <c r="D34" i="6"/>
  <c r="D30" i="6"/>
  <c r="C30" i="6"/>
  <c r="B30" i="6"/>
  <c r="D29" i="6"/>
  <c r="C29" i="6"/>
  <c r="B29" i="6"/>
  <c r="D35" i="6"/>
  <c r="C35" i="6"/>
  <c r="B35" i="6"/>
  <c r="B49" i="9"/>
  <c r="C49" i="9"/>
  <c r="D49" i="9"/>
  <c r="B50" i="9"/>
  <c r="C50" i="9"/>
  <c r="D50" i="9"/>
  <c r="B51" i="9"/>
  <c r="C51" i="9"/>
  <c r="D51" i="9"/>
  <c r="B52" i="9"/>
  <c r="C52" i="9"/>
  <c r="D52" i="9"/>
  <c r="B53" i="9"/>
  <c r="C53" i="9"/>
  <c r="D53" i="9"/>
  <c r="B54" i="9"/>
  <c r="C54" i="9"/>
  <c r="D54" i="9"/>
  <c r="B55" i="9"/>
  <c r="C55" i="9"/>
  <c r="D55" i="9"/>
  <c r="B56" i="9"/>
  <c r="C56" i="9"/>
  <c r="D56" i="9"/>
  <c r="B57" i="9"/>
  <c r="C57" i="9"/>
  <c r="D57" i="9"/>
  <c r="B58" i="9"/>
  <c r="C58" i="9"/>
  <c r="D58" i="9"/>
  <c r="B59" i="9"/>
  <c r="C59" i="9"/>
  <c r="D59" i="9"/>
  <c r="B60" i="9"/>
  <c r="C60" i="9"/>
  <c r="D60" i="9"/>
  <c r="B61" i="9"/>
  <c r="C61" i="9"/>
  <c r="D61" i="9"/>
  <c r="D48" i="9"/>
  <c r="C48" i="9"/>
  <c r="B48" i="9"/>
  <c r="D40" i="9"/>
  <c r="C40" i="9"/>
  <c r="B40" i="9"/>
  <c r="D39" i="9"/>
  <c r="C39" i="9"/>
  <c r="B39" i="9"/>
  <c r="D38" i="9"/>
  <c r="C38" i="9"/>
  <c r="B38" i="9"/>
  <c r="D37" i="9"/>
  <c r="C37" i="9"/>
  <c r="B37" i="9"/>
  <c r="D36" i="9"/>
  <c r="C36" i="9"/>
  <c r="B36" i="9"/>
  <c r="D35" i="9"/>
  <c r="C35" i="9"/>
  <c r="B35" i="9"/>
  <c r="D34" i="9"/>
  <c r="C34" i="9"/>
  <c r="B34" i="9"/>
  <c r="D33" i="9"/>
  <c r="C33" i="9"/>
  <c r="B33" i="9"/>
  <c r="D32" i="9"/>
  <c r="C32" i="9"/>
  <c r="B32" i="9"/>
  <c r="D31" i="9"/>
  <c r="C31" i="9"/>
  <c r="B31" i="9"/>
  <c r="D30" i="9"/>
  <c r="C30" i="9"/>
  <c r="B30" i="9"/>
  <c r="D29" i="9"/>
  <c r="C29" i="9"/>
  <c r="B29" i="9"/>
  <c r="D28" i="9"/>
  <c r="C28" i="9"/>
  <c r="B28" i="9"/>
  <c r="D27" i="9"/>
  <c r="C27" i="9"/>
  <c r="B27" i="9"/>
  <c r="C19" i="6"/>
  <c r="C20" i="6"/>
  <c r="C21" i="6"/>
  <c r="C22" i="6"/>
  <c r="C23" i="6"/>
  <c r="C24" i="6"/>
  <c r="C25" i="6"/>
  <c r="D19" i="6"/>
  <c r="D20" i="6"/>
  <c r="D21" i="6"/>
  <c r="D22" i="6"/>
  <c r="D23" i="6"/>
  <c r="D24" i="6"/>
  <c r="D25" i="6"/>
  <c r="B19" i="6"/>
  <c r="B20" i="6"/>
  <c r="B21" i="6"/>
  <c r="B22" i="6"/>
  <c r="B23" i="6"/>
  <c r="B24" i="6"/>
  <c r="B25" i="6"/>
  <c r="B48" i="10"/>
  <c r="C48" i="10"/>
  <c r="D48" i="10"/>
  <c r="E48" i="10"/>
  <c r="F48" i="10"/>
  <c r="G48" i="10"/>
  <c r="H48" i="10"/>
  <c r="I48" i="10"/>
  <c r="J48" i="10"/>
  <c r="K48" i="10"/>
  <c r="L48" i="10"/>
  <c r="M48" i="10"/>
  <c r="N48" i="10"/>
  <c r="O48" i="10"/>
  <c r="P48" i="10"/>
  <c r="Q48" i="10"/>
  <c r="R48" i="10"/>
  <c r="S48" i="10"/>
  <c r="T48" i="10"/>
  <c r="B49" i="10"/>
  <c r="C49" i="10"/>
  <c r="D49" i="10"/>
  <c r="E49" i="10"/>
  <c r="F49" i="10"/>
  <c r="G49" i="10"/>
  <c r="H49" i="10"/>
  <c r="I49" i="10"/>
  <c r="J49" i="10"/>
  <c r="K49" i="10"/>
  <c r="L49" i="10"/>
  <c r="M49" i="10"/>
  <c r="N49" i="10"/>
  <c r="O49" i="10"/>
  <c r="P49" i="10"/>
  <c r="Q49" i="10"/>
  <c r="R49" i="10"/>
  <c r="S49" i="10"/>
  <c r="T49" i="10"/>
  <c r="P12" i="9"/>
  <c r="Q12" i="9"/>
  <c r="R12" i="9"/>
  <c r="R5" i="9"/>
  <c r="R6" i="9"/>
  <c r="R7" i="9"/>
  <c r="R8" i="9"/>
  <c r="R9" i="9"/>
  <c r="P10" i="9"/>
  <c r="Q10" i="9"/>
  <c r="R10" i="9"/>
  <c r="P11" i="9"/>
  <c r="Q11" i="9"/>
  <c r="R11" i="9"/>
  <c r="R13" i="9"/>
  <c r="U12" i="9"/>
  <c r="Q5" i="9"/>
  <c r="Q6" i="9"/>
  <c r="Q7" i="9"/>
  <c r="Q8" i="9"/>
  <c r="Q9" i="9"/>
  <c r="Q13" i="9"/>
  <c r="T12" i="9"/>
  <c r="P5" i="9"/>
  <c r="P6" i="9"/>
  <c r="P7" i="9"/>
  <c r="P8" i="9"/>
  <c r="P9" i="9"/>
  <c r="P13" i="9"/>
  <c r="S12" i="9"/>
  <c r="U11" i="9"/>
  <c r="T11" i="9"/>
  <c r="S11" i="9"/>
  <c r="U10" i="9"/>
  <c r="T10" i="9"/>
  <c r="S10" i="9"/>
  <c r="S47" i="10"/>
  <c r="R47" i="10"/>
  <c r="Q47" i="10"/>
  <c r="P47" i="10"/>
  <c r="O47" i="10"/>
  <c r="N47" i="10"/>
  <c r="M47" i="10"/>
  <c r="L47" i="10"/>
  <c r="K47" i="10"/>
  <c r="J47" i="10"/>
  <c r="I47" i="10"/>
  <c r="H47" i="10"/>
  <c r="G47" i="10"/>
  <c r="F47" i="10"/>
  <c r="E47" i="10"/>
  <c r="D47" i="10"/>
  <c r="C47" i="10"/>
  <c r="B47" i="10"/>
  <c r="S46" i="10"/>
  <c r="R46" i="10"/>
  <c r="Q46" i="10"/>
  <c r="O46" i="10"/>
  <c r="N46" i="10"/>
  <c r="M46" i="10"/>
  <c r="L46" i="10"/>
  <c r="K46" i="10"/>
  <c r="J46" i="10"/>
  <c r="I46" i="10"/>
  <c r="H46" i="10"/>
  <c r="G46" i="10"/>
  <c r="F46" i="10"/>
  <c r="E46" i="10"/>
  <c r="D46" i="10"/>
  <c r="C46" i="10"/>
  <c r="B46" i="10"/>
  <c r="S45" i="10"/>
  <c r="R45" i="10"/>
  <c r="Q45" i="10"/>
  <c r="O45" i="10"/>
  <c r="N45" i="10"/>
  <c r="M45" i="10"/>
  <c r="L45" i="10"/>
  <c r="K45" i="10"/>
  <c r="J45" i="10"/>
  <c r="I45" i="10"/>
  <c r="H45" i="10"/>
  <c r="G45" i="10"/>
  <c r="F45" i="10"/>
  <c r="E45" i="10"/>
  <c r="D45" i="10"/>
  <c r="C45" i="10"/>
  <c r="B45" i="10"/>
  <c r="S44" i="10"/>
  <c r="R44" i="10"/>
  <c r="Q44" i="10"/>
  <c r="O44" i="10"/>
  <c r="N44" i="10"/>
  <c r="M44" i="10"/>
  <c r="L44" i="10"/>
  <c r="K44" i="10"/>
  <c r="J44" i="10"/>
  <c r="I44" i="10"/>
  <c r="H44" i="10"/>
  <c r="G44" i="10"/>
  <c r="F44" i="10"/>
  <c r="E44" i="10"/>
  <c r="D44" i="10"/>
  <c r="C44" i="10"/>
  <c r="B44" i="10"/>
  <c r="S43" i="10"/>
  <c r="R43" i="10"/>
  <c r="Q43" i="10"/>
  <c r="O43" i="10"/>
  <c r="N43" i="10"/>
  <c r="M43" i="10"/>
  <c r="L43" i="10"/>
  <c r="K43" i="10"/>
  <c r="J43" i="10"/>
  <c r="I43" i="10"/>
  <c r="H43" i="10"/>
  <c r="G43" i="10"/>
  <c r="F43" i="10"/>
  <c r="E43" i="10"/>
  <c r="D43" i="10"/>
  <c r="C43" i="10"/>
  <c r="B43" i="10"/>
  <c r="S42" i="10"/>
  <c r="R42" i="10"/>
  <c r="Q42" i="10"/>
  <c r="O42" i="10"/>
  <c r="N42" i="10"/>
  <c r="M42" i="10"/>
  <c r="L42" i="10"/>
  <c r="K42" i="10"/>
  <c r="J42" i="10"/>
  <c r="I42" i="10"/>
  <c r="H42" i="10"/>
  <c r="G42" i="10"/>
  <c r="F42" i="10"/>
  <c r="E42" i="10"/>
  <c r="D42" i="10"/>
  <c r="C42" i="10"/>
  <c r="B42" i="10"/>
  <c r="P46" i="10"/>
  <c r="P45" i="10"/>
  <c r="P44" i="10"/>
  <c r="P43" i="10"/>
  <c r="P42" i="10"/>
  <c r="T6" i="9"/>
  <c r="T8" i="9"/>
  <c r="T9" i="9"/>
  <c r="T13" i="9"/>
  <c r="T5" i="9"/>
  <c r="S9" i="9"/>
  <c r="T7" i="9"/>
  <c r="S13" i="9"/>
  <c r="S6" i="9"/>
  <c r="S7" i="9"/>
  <c r="S5" i="9"/>
  <c r="S8" i="9"/>
  <c r="U8" i="9"/>
  <c r="T45" i="10"/>
  <c r="U13" i="9"/>
  <c r="U9" i="9"/>
  <c r="U6" i="9"/>
  <c r="U7" i="9"/>
  <c r="U5" i="9"/>
  <c r="T44" i="10"/>
  <c r="T43" i="10"/>
  <c r="T47" i="10"/>
  <c r="T46" i="10"/>
  <c r="T42" i="10"/>
</calcChain>
</file>

<file path=xl/sharedStrings.xml><?xml version="1.0" encoding="utf-8"?>
<sst xmlns="http://schemas.openxmlformats.org/spreadsheetml/2006/main" count="183" uniqueCount="59">
  <si>
    <t xml:space="preserve">Hommes </t>
  </si>
  <si>
    <t xml:space="preserve">Femmes </t>
  </si>
  <si>
    <t>Ensemble</t>
  </si>
  <si>
    <t>Moins de 60 ans</t>
  </si>
  <si>
    <t>60 ans</t>
  </si>
  <si>
    <t>61 ans</t>
  </si>
  <si>
    <t>62 ans</t>
  </si>
  <si>
    <t>63 ans</t>
  </si>
  <si>
    <t>64 ans</t>
  </si>
  <si>
    <t>65 ans</t>
  </si>
  <si>
    <t>66 ans</t>
  </si>
  <si>
    <t>67 ans</t>
  </si>
  <si>
    <t>68 ans</t>
  </si>
  <si>
    <t>69 ans</t>
  </si>
  <si>
    <t>70 ans</t>
  </si>
  <si>
    <t>71 ans et plus</t>
  </si>
  <si>
    <t>Total</t>
  </si>
  <si>
    <t xml:space="preserve">Âge moyen de départ </t>
  </si>
  <si>
    <t>2019*</t>
  </si>
  <si>
    <t>Hommes</t>
  </si>
  <si>
    <t>Femmes</t>
  </si>
  <si>
    <t>Âge de départ moyen corrigé des retraites anticipées</t>
  </si>
  <si>
    <t>Âge de départ à la retraite</t>
  </si>
  <si>
    <t>avant 60 ans</t>
  </si>
  <si>
    <t>62-64 ans</t>
  </si>
  <si>
    <t>Source : SNSP et SNSP-TI.</t>
  </si>
  <si>
    <t>Source : Cnav - Prisme.</t>
  </si>
  <si>
    <t>Source : SNSP et SNSP-TI .</t>
  </si>
  <si>
    <t>Évolution de l'âge de départ à la retraite des nouveaux retraités de droit direct</t>
  </si>
  <si>
    <t>Âge au point de départ de la retraite</t>
  </si>
  <si>
    <t>Structure des âges de départ par année de départ du droit direct</t>
  </si>
  <si>
    <t>Âge conjoncturel de départ</t>
  </si>
  <si>
    <t xml:space="preserve">Note : Âge au point de départ de la retraite. </t>
  </si>
  <si>
    <t>* 2019 : Rupture de série suite à l'intégration du régime des travailleurs indépendants au régime général.</t>
  </si>
  <si>
    <t>* 2019 : Rupture de série suite à l'intégration du régime des travailleurs indépendants au régime général .</t>
  </si>
  <si>
    <t>Hommes - âges corrigés des RA</t>
  </si>
  <si>
    <t>Femmes - âges corrigés des RA</t>
  </si>
  <si>
    <t>Ensemble - âges corrigés des RA</t>
  </si>
  <si>
    <t>Champ : Nouveaux retraités de droit direct du régime général (année de départ du droit direct en 2024 - données arrêtées à fin juin 2025).</t>
  </si>
  <si>
    <t>Répartition des nouveaux retraités de droit direct de 2024 par âge de point de départ du droit</t>
  </si>
  <si>
    <t>Nouveaux retraités de droit direct de 2024 par tranches d'âge</t>
  </si>
  <si>
    <t>Champ : Nouveaux retraités de droit direct du régime général (hors outils de gestion de la Sécurité sociale pour les indépendants jusqu’à fin 2018), par année de départ du droit direct (données 2024 arrêtées à fin juin 2025).</t>
  </si>
  <si>
    <t>2024 (p): prévision.</t>
  </si>
  <si>
    <t>2024 (p)</t>
  </si>
  <si>
    <t>Nature de la pension</t>
  </si>
  <si>
    <t>Pension à taux réduit</t>
  </si>
  <si>
    <t>Pensions à taux plein (1+2+3+4)</t>
  </si>
  <si>
    <t>Répartition des nouveaux retraités de droit direct de 2024 selon le taux de pension</t>
  </si>
  <si>
    <t>1 - Avant l'âge légal de départ</t>
  </si>
  <si>
    <t xml:space="preserve">2 - À l'âge légal de départ </t>
  </si>
  <si>
    <t>3 - Après âge légal de départ à l'âge légal du taux plein exclu</t>
  </si>
  <si>
    <t>4 - À l'âge du taux plein</t>
  </si>
  <si>
    <t>5 - Au-delà de l'âge du taux plein</t>
  </si>
  <si>
    <t>68 ans et plus</t>
  </si>
  <si>
    <t xml:space="preserve">68 ans et plus </t>
  </si>
  <si>
    <t>Pensions à taux réduit</t>
  </si>
  <si>
    <t>Effectifs des nouveaux retraités de droit direct de 2024 par âge de point de départ du droit</t>
  </si>
  <si>
    <t>Nature de la pension (part rapportée au sexe)</t>
  </si>
  <si>
    <t>Nature de la pension (part rapportée à l'ensemble)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</si>
</sst>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00%"/>
    <numFmt numFmtId="167" formatCode="0.0000%"/>
    <numFmt numFmtId="168" formatCode="_-* #,##0_-;\-* #,##0_-;_-* &quot;-&quot;??_-;_-@_-"/>
  </numFmts>
  <fonts count="26" x14ac:knownFonts="1">
    <font>
      <sz val="11"/>
      <color theme="1"/>
      <name val="Calibri"/>
      <family val="2"/>
      <scheme val="minor"/>
    </font>
    <font>
      <b/>
      <sz val="12"/>
      <color rgb="FF005670"/>
      <name val="Arial"/>
      <family val="2"/>
    </font>
    <font>
      <sz val="8"/>
      <color theme="1"/>
      <name val="Arial"/>
      <family val="2"/>
    </font>
    <font>
      <b/>
      <sz val="9"/>
      <name val="Arial"/>
      <family val="2"/>
    </font>
    <font>
      <sz val="9"/>
      <name val="Arial"/>
      <family val="2"/>
    </font>
    <font>
      <i/>
      <sz val="9"/>
      <name val="Arial"/>
      <family val="2"/>
    </font>
    <font>
      <b/>
      <u/>
      <sz val="9"/>
      <name val="Arial"/>
      <family val="2"/>
    </font>
    <font>
      <i/>
      <sz val="8"/>
      <color rgb="FF005670"/>
      <name val="Arial"/>
      <family val="2"/>
    </font>
    <font>
      <i/>
      <sz val="9"/>
      <color rgb="FF005670"/>
      <name val="Arial"/>
      <family val="2"/>
    </font>
    <font>
      <sz val="11"/>
      <color theme="1"/>
      <name val="Calibri"/>
      <family val="2"/>
      <scheme val="minor"/>
    </font>
    <font>
      <sz val="10"/>
      <name val="Arial"/>
      <family val="2"/>
    </font>
    <font>
      <b/>
      <sz val="11"/>
      <color theme="1"/>
      <name val="Calibri"/>
      <family val="2"/>
      <scheme val="minor"/>
    </font>
    <font>
      <b/>
      <sz val="10"/>
      <color rgb="FF005670"/>
      <name val="Arial"/>
      <family val="2"/>
    </font>
    <font>
      <b/>
      <sz val="11"/>
      <color rgb="FF005670"/>
      <name val="Calibri"/>
      <family val="2"/>
      <scheme val="minor"/>
    </font>
    <font>
      <b/>
      <sz val="11"/>
      <color rgb="FF005670"/>
      <name val="Arial"/>
      <family val="2"/>
    </font>
    <font>
      <sz val="10"/>
      <color theme="1"/>
      <name val="Arial"/>
      <family val="2"/>
    </font>
    <font>
      <sz val="9"/>
      <color theme="0"/>
      <name val="Arial"/>
      <family val="2"/>
    </font>
    <font>
      <b/>
      <sz val="9"/>
      <color theme="0"/>
      <name val="Arial"/>
      <family val="2"/>
    </font>
    <font>
      <sz val="9"/>
      <color rgb="FFFF0000"/>
      <name val="Arial"/>
      <family val="2"/>
    </font>
    <font>
      <sz val="11"/>
      <color theme="0"/>
      <name val="Calibri"/>
      <family val="2"/>
      <scheme val="minor"/>
    </font>
    <font>
      <sz val="10"/>
      <color theme="0"/>
      <name val="Arial"/>
      <family val="2"/>
    </font>
    <font>
      <b/>
      <sz val="10"/>
      <color theme="0"/>
      <name val="Arial"/>
      <family val="2"/>
    </font>
    <font>
      <i/>
      <sz val="8"/>
      <color rgb="FFFF0000"/>
      <name val="Arial"/>
      <family val="2"/>
    </font>
    <font>
      <sz val="8"/>
      <name val="Calibri"/>
      <family val="2"/>
      <scheme val="minor"/>
    </font>
    <font>
      <b/>
      <i/>
      <sz val="9"/>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4"/>
      </left>
      <right style="thin">
        <color theme="4"/>
      </right>
      <top style="thin">
        <color theme="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s>
  <cellStyleXfs count="6">
    <xf numFmtId="0" fontId="0" fillId="0" borderId="0"/>
    <xf numFmtId="0" fontId="2" fillId="0" borderId="0"/>
    <xf numFmtId="0" fontId="2" fillId="0" borderId="0"/>
    <xf numFmtId="43" fontId="9" fillId="0" borderId="0" applyFont="0" applyFill="0" applyBorder="0" applyAlignment="0" applyProtection="0"/>
    <xf numFmtId="9" fontId="9" fillId="0" borderId="0" applyFont="0" applyFill="0" applyBorder="0" applyAlignment="0" applyProtection="0"/>
    <xf numFmtId="0" fontId="10" fillId="0" borderId="0"/>
  </cellStyleXfs>
  <cellXfs count="117">
    <xf numFmtId="0" fontId="0" fillId="0" borderId="0" xfId="0"/>
    <xf numFmtId="0" fontId="3" fillId="0" borderId="0" xfId="1" applyFont="1" applyAlignment="1">
      <alignment vertical="center"/>
    </xf>
    <xf numFmtId="0" fontId="4" fillId="0" borderId="0" xfId="0" applyFont="1" applyAlignment="1">
      <alignment vertical="center"/>
    </xf>
    <xf numFmtId="0" fontId="4" fillId="0" borderId="0" xfId="0" applyFont="1"/>
    <xf numFmtId="0" fontId="4" fillId="0" borderId="0" xfId="1" applyFont="1" applyAlignment="1">
      <alignment vertical="center"/>
    </xf>
    <xf numFmtId="164" fontId="4" fillId="0" borderId="1" xfId="1" applyNumberFormat="1" applyFont="1" applyBorder="1" applyAlignment="1">
      <alignment horizontal="center" vertical="center"/>
    </xf>
    <xf numFmtId="164" fontId="4" fillId="0" borderId="1" xfId="2" applyNumberFormat="1" applyFont="1" applyBorder="1" applyAlignment="1">
      <alignment horizontal="center" vertical="center"/>
    </xf>
    <xf numFmtId="164" fontId="4" fillId="0" borderId="1" xfId="0" applyNumberFormat="1" applyFont="1" applyBorder="1" applyAlignment="1">
      <alignment horizontal="center" vertical="center"/>
    </xf>
    <xf numFmtId="164" fontId="3" fillId="0" borderId="1" xfId="1" applyNumberFormat="1" applyFont="1" applyBorder="1" applyAlignment="1">
      <alignment horizontal="center" vertical="center"/>
    </xf>
    <xf numFmtId="164" fontId="3" fillId="0" borderId="1" xfId="2" applyNumberFormat="1" applyFont="1" applyBorder="1" applyAlignment="1">
      <alignment horizontal="center" vertical="center"/>
    </xf>
    <xf numFmtId="0" fontId="3" fillId="0" borderId="0" xfId="0" applyFont="1" applyAlignment="1">
      <alignment vertical="center"/>
    </xf>
    <xf numFmtId="164" fontId="3" fillId="0" borderId="1" xfId="0" applyNumberFormat="1" applyFont="1" applyBorder="1" applyAlignment="1">
      <alignment horizontal="center" vertical="center"/>
    </xf>
    <xf numFmtId="0" fontId="5" fillId="2" borderId="0" xfId="0" applyFont="1" applyFill="1"/>
    <xf numFmtId="164" fontId="3" fillId="0" borderId="0" xfId="1" applyNumberFormat="1" applyFont="1" applyAlignment="1">
      <alignment horizontal="center" vertical="center"/>
    </xf>
    <xf numFmtId="164" fontId="3" fillId="0" borderId="0" xfId="0" applyNumberFormat="1" applyFont="1" applyAlignment="1">
      <alignment horizontal="center" vertical="center"/>
    </xf>
    <xf numFmtId="0" fontId="6" fillId="0" borderId="0" xfId="1" applyFont="1" applyAlignment="1">
      <alignment vertical="center"/>
    </xf>
    <xf numFmtId="164" fontId="3" fillId="0" borderId="0" xfId="0" applyNumberFormat="1" applyFont="1" applyAlignment="1">
      <alignment vertical="center"/>
    </xf>
    <xf numFmtId="164" fontId="4" fillId="0" borderId="0" xfId="0" applyNumberFormat="1" applyFont="1"/>
    <xf numFmtId="0" fontId="1" fillId="0" borderId="0" xfId="0" applyFont="1" applyAlignment="1">
      <alignment horizontal="center" vertical="center"/>
    </xf>
    <xf numFmtId="43" fontId="4" fillId="0" borderId="0" xfId="0" applyNumberFormat="1" applyFont="1"/>
    <xf numFmtId="0" fontId="11" fillId="0" borderId="0" xfId="0" applyFont="1" applyAlignment="1">
      <alignment horizontal="center" wrapText="1"/>
    </xf>
    <xf numFmtId="0" fontId="12" fillId="0" borderId="0" xfId="1" applyFont="1" applyAlignment="1">
      <alignment vertical="center"/>
    </xf>
    <xf numFmtId="164" fontId="3" fillId="0" borderId="0" xfId="1" applyNumberFormat="1" applyFont="1" applyBorder="1" applyAlignment="1">
      <alignment horizontal="center" vertical="center"/>
    </xf>
    <xf numFmtId="164" fontId="3" fillId="0" borderId="0" xfId="2" applyNumberFormat="1" applyFont="1" applyBorder="1" applyAlignment="1">
      <alignment horizontal="center" vertical="center"/>
    </xf>
    <xf numFmtId="164" fontId="3" fillId="0" borderId="0" xfId="0" applyNumberFormat="1" applyFont="1" applyBorder="1" applyAlignment="1">
      <alignment horizontal="center" vertical="center"/>
    </xf>
    <xf numFmtId="0" fontId="7" fillId="2" borderId="0" xfId="0" applyFont="1" applyFill="1"/>
    <xf numFmtId="0" fontId="8" fillId="0" borderId="0" xfId="0" applyFont="1"/>
    <xf numFmtId="0" fontId="4" fillId="0" borderId="0" xfId="0" applyFont="1" applyFill="1" applyAlignment="1">
      <alignment vertical="center"/>
    </xf>
    <xf numFmtId="0" fontId="3" fillId="0" borderId="0" xfId="0" applyFont="1" applyFill="1" applyAlignment="1">
      <alignment vertical="center"/>
    </xf>
    <xf numFmtId="164" fontId="3" fillId="0" borderId="0" xfId="2" applyNumberFormat="1" applyFont="1" applyFill="1" applyAlignment="1">
      <alignment horizontal="center" vertical="center"/>
    </xf>
    <xf numFmtId="0" fontId="4" fillId="0" borderId="0" xfId="0" applyFont="1" applyFill="1"/>
    <xf numFmtId="164" fontId="4" fillId="0" borderId="0" xfId="0" applyNumberFormat="1" applyFont="1" applyFill="1"/>
    <xf numFmtId="0" fontId="11" fillId="0" borderId="0" xfId="0" applyFont="1" applyBorder="1" applyAlignment="1">
      <alignment horizontal="center" wrapText="1"/>
    </xf>
    <xf numFmtId="0" fontId="0" fillId="0" borderId="0" xfId="0" applyBorder="1" applyAlignment="1">
      <alignment horizontal="center" vertical="center" wrapText="1"/>
    </xf>
    <xf numFmtId="3" fontId="0" fillId="0" borderId="0" xfId="0" applyNumberFormat="1" applyBorder="1"/>
    <xf numFmtId="0" fontId="12" fillId="0" borderId="0" xfId="0" applyFont="1"/>
    <xf numFmtId="0" fontId="4" fillId="0" borderId="0" xfId="5" applyFont="1" applyFill="1" applyAlignment="1">
      <alignment vertical="center"/>
    </xf>
    <xf numFmtId="0" fontId="12" fillId="0" borderId="0" xfId="0" applyFont="1" applyFill="1"/>
    <xf numFmtId="0" fontId="7" fillId="0" borderId="0" xfId="0" applyFont="1" applyFill="1" applyAlignment="1">
      <alignment horizontal="left" vertical="center"/>
    </xf>
    <xf numFmtId="165" fontId="4" fillId="0" borderId="0" xfId="5" applyNumberFormat="1" applyFont="1" applyFill="1" applyAlignment="1">
      <alignment vertical="center"/>
    </xf>
    <xf numFmtId="0" fontId="1" fillId="0" borderId="0" xfId="0" applyFont="1" applyAlignment="1">
      <alignment vertical="center"/>
    </xf>
    <xf numFmtId="0" fontId="8" fillId="2" borderId="0" xfId="0" applyFont="1" applyFill="1"/>
    <xf numFmtId="0" fontId="14" fillId="0" borderId="0" xfId="1" applyFont="1" applyAlignment="1">
      <alignment vertical="center"/>
    </xf>
    <xf numFmtId="164" fontId="3" fillId="0" borderId="0" xfId="1" applyNumberFormat="1" applyFont="1" applyFill="1" applyAlignment="1">
      <alignment horizontal="center" vertical="center"/>
    </xf>
    <xf numFmtId="43" fontId="0" fillId="0" borderId="0" xfId="3" applyFont="1"/>
    <xf numFmtId="165" fontId="0" fillId="0" borderId="0" xfId="4" applyNumberFormat="1" applyFont="1"/>
    <xf numFmtId="0" fontId="20" fillId="3" borderId="1" xfId="0" applyFont="1" applyFill="1" applyBorder="1" applyAlignment="1">
      <alignment horizontal="center"/>
    </xf>
    <xf numFmtId="0" fontId="21" fillId="3" borderId="1" xfId="0" applyFont="1" applyFill="1" applyBorder="1" applyAlignment="1">
      <alignment horizontal="center"/>
    </xf>
    <xf numFmtId="3" fontId="21" fillId="3" borderId="1" xfId="0" applyNumberFormat="1" applyFont="1" applyFill="1" applyBorder="1"/>
    <xf numFmtId="3" fontId="15" fillId="4" borderId="1" xfId="0" applyNumberFormat="1" applyFont="1" applyFill="1" applyBorder="1"/>
    <xf numFmtId="3" fontId="9" fillId="4" borderId="1" xfId="0" applyNumberFormat="1" applyFont="1" applyFill="1" applyBorder="1"/>
    <xf numFmtId="165" fontId="9" fillId="4" borderId="1" xfId="4" applyNumberFormat="1" applyFont="1" applyFill="1" applyBorder="1"/>
    <xf numFmtId="3" fontId="15" fillId="5" borderId="1" xfId="0" applyNumberFormat="1" applyFont="1" applyFill="1" applyBorder="1"/>
    <xf numFmtId="3" fontId="9" fillId="5" borderId="1" xfId="0" applyNumberFormat="1" applyFont="1" applyFill="1" applyBorder="1"/>
    <xf numFmtId="165" fontId="9" fillId="5" borderId="1" xfId="4" applyNumberFormat="1" applyFont="1" applyFill="1" applyBorder="1"/>
    <xf numFmtId="0" fontId="19" fillId="3" borderId="1" xfId="1" applyFont="1" applyFill="1" applyBorder="1" applyAlignment="1">
      <alignment horizontal="center" vertical="center"/>
    </xf>
    <xf numFmtId="0" fontId="19" fillId="3" borderId="1" xfId="0" applyFont="1" applyFill="1" applyBorder="1" applyAlignment="1">
      <alignment horizontal="center" vertical="center"/>
    </xf>
    <xf numFmtId="0" fontId="19" fillId="3" borderId="3" xfId="1" applyFont="1" applyFill="1" applyBorder="1" applyAlignment="1">
      <alignment horizontal="center" vertical="center"/>
    </xf>
    <xf numFmtId="3" fontId="19" fillId="3" borderId="1" xfId="0" applyNumberFormat="1" applyFont="1" applyFill="1" applyBorder="1"/>
    <xf numFmtId="165" fontId="19" fillId="3" borderId="1" xfId="4" applyNumberFormat="1" applyFont="1" applyFill="1" applyBorder="1"/>
    <xf numFmtId="0" fontId="16" fillId="3" borderId="1" xfId="1" applyFont="1" applyFill="1" applyBorder="1" applyAlignment="1">
      <alignment vertical="center"/>
    </xf>
    <xf numFmtId="0" fontId="17" fillId="3" borderId="1" xfId="1" applyFont="1" applyFill="1" applyBorder="1" applyAlignment="1">
      <alignment vertical="center"/>
    </xf>
    <xf numFmtId="0" fontId="17" fillId="3" borderId="1" xfId="1" applyFont="1" applyFill="1" applyBorder="1" applyAlignment="1">
      <alignment horizontal="center" vertical="center"/>
    </xf>
    <xf numFmtId="0" fontId="17" fillId="3" borderId="2" xfId="1" applyFont="1" applyFill="1" applyBorder="1" applyAlignment="1">
      <alignment horizontal="center" vertical="center"/>
    </xf>
    <xf numFmtId="164" fontId="4" fillId="4" borderId="1" xfId="1" applyNumberFormat="1" applyFont="1" applyFill="1" applyBorder="1" applyAlignment="1">
      <alignment horizontal="center" vertical="center"/>
    </xf>
    <xf numFmtId="164" fontId="4" fillId="4" borderId="1" xfId="2"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0" fontId="18" fillId="0" borderId="0" xfId="0" applyFont="1"/>
    <xf numFmtId="0" fontId="22" fillId="0" borderId="0" xfId="0" applyFont="1" applyAlignment="1">
      <alignment horizontal="left" vertical="center"/>
    </xf>
    <xf numFmtId="0" fontId="22" fillId="0" borderId="0" xfId="0" applyFont="1" applyFill="1" applyAlignment="1">
      <alignment horizontal="left" vertical="center"/>
    </xf>
    <xf numFmtId="0" fontId="19" fillId="3" borderId="5" xfId="1" applyFont="1" applyFill="1" applyBorder="1" applyAlignment="1">
      <alignment horizontal="center" vertical="center"/>
    </xf>
    <xf numFmtId="165" fontId="4" fillId="0" borderId="0" xfId="4" applyNumberFormat="1" applyFont="1"/>
    <xf numFmtId="9" fontId="0" fillId="0" borderId="0" xfId="4" applyFont="1" applyBorder="1"/>
    <xf numFmtId="0" fontId="8" fillId="0" borderId="0" xfId="0" applyFont="1" applyAlignment="1">
      <alignment horizontal="left" vertical="center"/>
    </xf>
    <xf numFmtId="0" fontId="8" fillId="0" borderId="0" xfId="0" applyFont="1" applyAlignment="1">
      <alignment horizontal="left" vertical="center" wrapText="1"/>
    </xf>
    <xf numFmtId="0" fontId="20" fillId="3" borderId="1" xfId="0" applyFont="1" applyFill="1" applyBorder="1" applyAlignment="1">
      <alignment horizontal="left"/>
    </xf>
    <xf numFmtId="164" fontId="5" fillId="0" borderId="1" xfId="0" applyNumberFormat="1" applyFont="1" applyBorder="1" applyAlignment="1">
      <alignment horizontal="center" vertical="center"/>
    </xf>
    <xf numFmtId="164" fontId="5" fillId="4" borderId="1" xfId="0" applyNumberFormat="1" applyFont="1" applyFill="1" applyBorder="1" applyAlignment="1">
      <alignment horizontal="center" vertical="center"/>
    </xf>
    <xf numFmtId="164" fontId="24" fillId="0" borderId="1" xfId="0" applyNumberFormat="1" applyFont="1" applyBorder="1" applyAlignment="1">
      <alignment horizontal="center" vertical="center"/>
    </xf>
    <xf numFmtId="164" fontId="5" fillId="4" borderId="1" xfId="1" applyNumberFormat="1" applyFont="1" applyFill="1" applyBorder="1" applyAlignment="1">
      <alignment horizontal="center" vertical="center"/>
    </xf>
    <xf numFmtId="0" fontId="16" fillId="2" borderId="0" xfId="0" applyFont="1" applyFill="1" applyAlignment="1">
      <alignment vertical="center"/>
    </xf>
    <xf numFmtId="9" fontId="15" fillId="4" borderId="1" xfId="4" applyFont="1" applyFill="1" applyBorder="1"/>
    <xf numFmtId="0" fontId="7" fillId="0" borderId="0" xfId="0" applyFont="1" applyAlignment="1">
      <alignment horizontal="left" vertical="center"/>
    </xf>
    <xf numFmtId="9" fontId="4" fillId="5" borderId="1" xfId="4" applyNumberFormat="1" applyFont="1" applyFill="1" applyBorder="1" applyAlignment="1">
      <alignment horizontal="center" vertical="center"/>
    </xf>
    <xf numFmtId="9" fontId="4" fillId="4" borderId="1" xfId="4" applyNumberFormat="1" applyFont="1" applyFill="1" applyBorder="1" applyAlignment="1">
      <alignment horizontal="center" vertical="center"/>
    </xf>
    <xf numFmtId="9" fontId="4" fillId="5" borderId="1" xfId="4" applyFont="1" applyFill="1" applyBorder="1" applyAlignment="1">
      <alignment horizontal="center" vertical="center"/>
    </xf>
    <xf numFmtId="9" fontId="4" fillId="4" borderId="1" xfId="4" applyFont="1" applyFill="1" applyBorder="1" applyAlignment="1">
      <alignment horizontal="center" vertical="center"/>
    </xf>
    <xf numFmtId="166" fontId="4" fillId="0" borderId="0" xfId="0" applyNumberFormat="1" applyFont="1"/>
    <xf numFmtId="167" fontId="4" fillId="0" borderId="0" xfId="0" applyNumberFormat="1" applyFont="1"/>
    <xf numFmtId="165" fontId="4" fillId="0" borderId="0" xfId="0" applyNumberFormat="1" applyFont="1"/>
    <xf numFmtId="0" fontId="4" fillId="0" borderId="0" xfId="0" applyFont="1" applyFill="1" applyBorder="1"/>
    <xf numFmtId="165" fontId="4" fillId="0" borderId="0" xfId="0" applyNumberFormat="1" applyFont="1" applyFill="1" applyBorder="1"/>
    <xf numFmtId="0" fontId="3" fillId="0" borderId="0" xfId="1" applyFont="1" applyFill="1" applyBorder="1" applyAlignment="1">
      <alignment horizontal="center" vertical="center"/>
    </xf>
    <xf numFmtId="0" fontId="4" fillId="0" borderId="0" xfId="5" applyFont="1" applyFill="1" applyBorder="1" applyAlignment="1">
      <alignment vertical="center"/>
    </xf>
    <xf numFmtId="0" fontId="3" fillId="0" borderId="0" xfId="0" applyFont="1" applyFill="1" applyBorder="1" applyAlignment="1">
      <alignment horizontal="center"/>
    </xf>
    <xf numFmtId="0" fontId="3" fillId="0" borderId="0" xfId="0" applyFont="1" applyAlignment="1">
      <alignment horizontal="center"/>
    </xf>
    <xf numFmtId="168" fontId="4" fillId="0" borderId="0" xfId="3" applyNumberFormat="1" applyFont="1" applyFill="1" applyBorder="1" applyAlignment="1">
      <alignment horizontal="center" vertical="center"/>
    </xf>
    <xf numFmtId="168" fontId="4" fillId="0" borderId="0" xfId="3" applyNumberFormat="1" applyFont="1" applyFill="1" applyBorder="1" applyAlignment="1">
      <alignment vertical="center"/>
    </xf>
    <xf numFmtId="9" fontId="15" fillId="5" borderId="1" xfId="4" applyFont="1" applyFill="1" applyBorder="1"/>
    <xf numFmtId="9" fontId="21" fillId="3" borderId="1" xfId="4" applyFont="1" applyFill="1" applyBorder="1"/>
    <xf numFmtId="0" fontId="8" fillId="0" borderId="0" xfId="0" applyFont="1" applyAlignment="1">
      <alignment horizontal="left" vertical="center"/>
    </xf>
    <xf numFmtId="0" fontId="25"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13" fillId="0" borderId="0" xfId="0" applyFont="1" applyAlignment="1">
      <alignment vertical="center"/>
    </xf>
    <xf numFmtId="0" fontId="20" fillId="3" borderId="1" xfId="0" applyFont="1" applyFill="1" applyBorder="1" applyAlignment="1">
      <alignment horizontal="center" vertical="center" wrapText="1"/>
    </xf>
    <xf numFmtId="0" fontId="8" fillId="0" borderId="0" xfId="0" applyFont="1" applyAlignment="1">
      <alignment horizontal="left" vertical="center" wrapText="1"/>
    </xf>
    <xf numFmtId="0" fontId="1" fillId="0" borderId="0" xfId="0" applyFont="1" applyAlignment="1">
      <alignment horizontal="center" vertical="center" wrapText="1"/>
    </xf>
    <xf numFmtId="0" fontId="8" fillId="0" borderId="0" xfId="0" applyFont="1" applyAlignment="1">
      <alignment horizontal="left" vertical="center"/>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13" fillId="0" borderId="0" xfId="0" applyFont="1" applyAlignment="1">
      <alignment horizontal="center" vertical="center"/>
    </xf>
    <xf numFmtId="0" fontId="13" fillId="0" borderId="4" xfId="0" applyFont="1" applyBorder="1" applyAlignment="1">
      <alignment horizontal="center" vertical="center"/>
    </xf>
    <xf numFmtId="164" fontId="12" fillId="0" borderId="0" xfId="0" applyNumberFormat="1" applyFont="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0" fontId="1" fillId="0" borderId="0" xfId="0" applyFont="1" applyAlignment="1">
      <alignment horizontal="center" vertical="center"/>
    </xf>
  </cellXfs>
  <cellStyles count="6">
    <cellStyle name="Milliers" xfId="3" builtinId="3"/>
    <cellStyle name="Normal" xfId="0" builtinId="0"/>
    <cellStyle name="Normal 2" xfId="5" xr:uid="{98CDC957-AD72-4D0B-A7EE-46F25E5FE688}"/>
    <cellStyle name="Normal 4" xfId="1" xr:uid="{46477D7C-5CF4-4A0D-B302-E75DF2444A35}"/>
    <cellStyle name="Normal 4 2" xfId="2" xr:uid="{4BB4FCB4-B822-4FD2-A6E8-80BFE52560BD}"/>
    <cellStyle name="Pourcentage" xfId="4" builtinId="5"/>
  </cellStyles>
  <dxfs count="0"/>
  <tableStyles count="0" defaultTableStyle="TableStyleMedium2" defaultPivotStyle="PivotStyleLight16"/>
  <colors>
    <mruColors>
      <color rgb="FF005670"/>
      <color rgb="FF095AA6"/>
      <color rgb="FF51A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49782013658665"/>
          <c:y val="5.3724053724053727E-2"/>
          <c:w val="0.77309299510514429"/>
          <c:h val="0.72567352157903342"/>
        </c:manualLayout>
      </c:layout>
      <c:barChart>
        <c:barDir val="col"/>
        <c:grouping val="stacked"/>
        <c:varyColors val="0"/>
        <c:ser>
          <c:idx val="0"/>
          <c:order val="0"/>
          <c:tx>
            <c:strRef>
              <c:f>'2.1.2 Âges DP'!$B$3</c:f>
              <c:strCache>
                <c:ptCount val="1"/>
                <c:pt idx="0">
                  <c:v>Hommes </c:v>
                </c:pt>
              </c:strCache>
            </c:strRef>
          </c:tx>
          <c:spPr>
            <a:solidFill>
              <a:schemeClr val="accent4"/>
            </a:solidFill>
            <a:ln>
              <a:noFill/>
            </a:ln>
            <a:effectLst/>
          </c:spPr>
          <c:invertIfNegative val="0"/>
          <c:cat>
            <c:strRef>
              <c:f>'2.1.2 Âges DP'!$A$5:$A$17</c:f>
              <c:strCache>
                <c:ptCount val="13"/>
                <c:pt idx="0">
                  <c:v>Moins de 60 ans</c:v>
                </c:pt>
                <c:pt idx="1">
                  <c:v>60 ans</c:v>
                </c:pt>
                <c:pt idx="2">
                  <c:v>61 ans</c:v>
                </c:pt>
                <c:pt idx="3">
                  <c:v>62 ans</c:v>
                </c:pt>
                <c:pt idx="4">
                  <c:v>63 ans</c:v>
                </c:pt>
                <c:pt idx="5">
                  <c:v>64 ans</c:v>
                </c:pt>
                <c:pt idx="6">
                  <c:v>65 ans</c:v>
                </c:pt>
                <c:pt idx="7">
                  <c:v>66 ans</c:v>
                </c:pt>
                <c:pt idx="8">
                  <c:v>67 ans</c:v>
                </c:pt>
                <c:pt idx="9">
                  <c:v>68 ans</c:v>
                </c:pt>
                <c:pt idx="10">
                  <c:v>69 ans</c:v>
                </c:pt>
                <c:pt idx="11">
                  <c:v>70 ans</c:v>
                </c:pt>
                <c:pt idx="12">
                  <c:v>71 ans et plus</c:v>
                </c:pt>
              </c:strCache>
            </c:strRef>
          </c:cat>
          <c:val>
            <c:numRef>
              <c:f>'2.1.2 Âges DP'!$B$5:$B$17</c:f>
              <c:numCache>
                <c:formatCode>#,##0</c:formatCode>
                <c:ptCount val="13"/>
                <c:pt idx="0">
                  <c:v>1390</c:v>
                </c:pt>
                <c:pt idx="1">
                  <c:v>53249</c:v>
                </c:pt>
                <c:pt idx="2">
                  <c:v>25830</c:v>
                </c:pt>
                <c:pt idx="3">
                  <c:v>110535</c:v>
                </c:pt>
                <c:pt idx="4">
                  <c:v>27879</c:v>
                </c:pt>
                <c:pt idx="5">
                  <c:v>21613</c:v>
                </c:pt>
                <c:pt idx="6">
                  <c:v>21910</c:v>
                </c:pt>
                <c:pt idx="7">
                  <c:v>9602</c:v>
                </c:pt>
                <c:pt idx="8">
                  <c:v>26519</c:v>
                </c:pt>
                <c:pt idx="9">
                  <c:v>4753</c:v>
                </c:pt>
                <c:pt idx="10">
                  <c:v>2798</c:v>
                </c:pt>
                <c:pt idx="11">
                  <c:v>2133</c:v>
                </c:pt>
                <c:pt idx="12">
                  <c:v>6108</c:v>
                </c:pt>
              </c:numCache>
            </c:numRef>
          </c:val>
          <c:extLst>
            <c:ext xmlns:c16="http://schemas.microsoft.com/office/drawing/2014/chart" uri="{C3380CC4-5D6E-409C-BE32-E72D297353CC}">
              <c16:uniqueId val="{00000000-64E0-424B-97F5-521EC8333DD3}"/>
            </c:ext>
          </c:extLst>
        </c:ser>
        <c:ser>
          <c:idx val="1"/>
          <c:order val="1"/>
          <c:tx>
            <c:strRef>
              <c:f>'2.1.2 Âges DP'!$C$3</c:f>
              <c:strCache>
                <c:ptCount val="1"/>
                <c:pt idx="0">
                  <c:v>Femmes </c:v>
                </c:pt>
              </c:strCache>
            </c:strRef>
          </c:tx>
          <c:spPr>
            <a:solidFill>
              <a:schemeClr val="accent2"/>
            </a:solidFill>
            <a:ln>
              <a:noFill/>
            </a:ln>
            <a:effectLst/>
          </c:spPr>
          <c:invertIfNegative val="0"/>
          <c:cat>
            <c:strRef>
              <c:f>'2.1.2 Âges DP'!$A$5:$A$17</c:f>
              <c:strCache>
                <c:ptCount val="13"/>
                <c:pt idx="0">
                  <c:v>Moins de 60 ans</c:v>
                </c:pt>
                <c:pt idx="1">
                  <c:v>60 ans</c:v>
                </c:pt>
                <c:pt idx="2">
                  <c:v>61 ans</c:v>
                </c:pt>
                <c:pt idx="3">
                  <c:v>62 ans</c:v>
                </c:pt>
                <c:pt idx="4">
                  <c:v>63 ans</c:v>
                </c:pt>
                <c:pt idx="5">
                  <c:v>64 ans</c:v>
                </c:pt>
                <c:pt idx="6">
                  <c:v>65 ans</c:v>
                </c:pt>
                <c:pt idx="7">
                  <c:v>66 ans</c:v>
                </c:pt>
                <c:pt idx="8">
                  <c:v>67 ans</c:v>
                </c:pt>
                <c:pt idx="9">
                  <c:v>68 ans</c:v>
                </c:pt>
                <c:pt idx="10">
                  <c:v>69 ans</c:v>
                </c:pt>
                <c:pt idx="11">
                  <c:v>70 ans</c:v>
                </c:pt>
                <c:pt idx="12">
                  <c:v>71 ans et plus</c:v>
                </c:pt>
              </c:strCache>
            </c:strRef>
          </c:cat>
          <c:val>
            <c:numRef>
              <c:f>'2.1.2 Âges DP'!$C$5:$C$17</c:f>
              <c:numCache>
                <c:formatCode>#,##0</c:formatCode>
                <c:ptCount val="13"/>
                <c:pt idx="0">
                  <c:v>672</c:v>
                </c:pt>
                <c:pt idx="1">
                  <c:v>22409</c:v>
                </c:pt>
                <c:pt idx="2">
                  <c:v>18923</c:v>
                </c:pt>
                <c:pt idx="3">
                  <c:v>157527</c:v>
                </c:pt>
                <c:pt idx="4">
                  <c:v>31161</c:v>
                </c:pt>
                <c:pt idx="5">
                  <c:v>22762</c:v>
                </c:pt>
                <c:pt idx="6">
                  <c:v>22250</c:v>
                </c:pt>
                <c:pt idx="7">
                  <c:v>9734</c:v>
                </c:pt>
                <c:pt idx="8">
                  <c:v>41041</c:v>
                </c:pt>
                <c:pt idx="9">
                  <c:v>4609</c:v>
                </c:pt>
                <c:pt idx="10">
                  <c:v>2615</c:v>
                </c:pt>
                <c:pt idx="11">
                  <c:v>1848</c:v>
                </c:pt>
                <c:pt idx="12">
                  <c:v>8611</c:v>
                </c:pt>
              </c:numCache>
            </c:numRef>
          </c:val>
          <c:extLst>
            <c:ext xmlns:c16="http://schemas.microsoft.com/office/drawing/2014/chart" uri="{C3380CC4-5D6E-409C-BE32-E72D297353CC}">
              <c16:uniqueId val="{00000001-64E0-424B-97F5-521EC8333DD3}"/>
            </c:ext>
          </c:extLst>
        </c:ser>
        <c:dLbls>
          <c:showLegendKey val="0"/>
          <c:showVal val="0"/>
          <c:showCatName val="0"/>
          <c:showSerName val="0"/>
          <c:showPercent val="0"/>
          <c:showBubbleSize val="0"/>
        </c:dLbls>
        <c:gapWidth val="50"/>
        <c:overlap val="100"/>
        <c:axId val="969340352"/>
        <c:axId val="969342976"/>
      </c:barChart>
      <c:catAx>
        <c:axId val="96934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69342976"/>
        <c:crosses val="autoZero"/>
        <c:auto val="1"/>
        <c:lblAlgn val="ctr"/>
        <c:lblOffset val="100"/>
        <c:noMultiLvlLbl val="0"/>
      </c:catAx>
      <c:valAx>
        <c:axId val="9693429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693403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49782013658665"/>
          <c:y val="5.3724053724053727E-2"/>
          <c:w val="0.87916694341885937"/>
          <c:h val="0.72567352157903342"/>
        </c:manualLayout>
      </c:layout>
      <c:barChart>
        <c:barDir val="col"/>
        <c:grouping val="stacked"/>
        <c:varyColors val="0"/>
        <c:ser>
          <c:idx val="0"/>
          <c:order val="0"/>
          <c:tx>
            <c:strRef>
              <c:f>'2.1.2 Âges DP'!$B$3</c:f>
              <c:strCache>
                <c:ptCount val="1"/>
                <c:pt idx="0">
                  <c:v>Hommes </c:v>
                </c:pt>
              </c:strCache>
            </c:strRef>
          </c:tx>
          <c:spPr>
            <a:solidFill>
              <a:schemeClr val="accent4"/>
            </a:solidFill>
            <a:ln>
              <a:noFill/>
            </a:ln>
            <a:effectLst/>
          </c:spPr>
          <c:invertIfNegative val="0"/>
          <c:cat>
            <c:strRef>
              <c:f>'2.1.2 Âges DP'!$A$5:$A$17</c:f>
              <c:strCache>
                <c:ptCount val="13"/>
                <c:pt idx="0">
                  <c:v>Moins de 60 ans</c:v>
                </c:pt>
                <c:pt idx="1">
                  <c:v>60 ans</c:v>
                </c:pt>
                <c:pt idx="2">
                  <c:v>61 ans</c:v>
                </c:pt>
                <c:pt idx="3">
                  <c:v>62 ans</c:v>
                </c:pt>
                <c:pt idx="4">
                  <c:v>63 ans</c:v>
                </c:pt>
                <c:pt idx="5">
                  <c:v>64 ans</c:v>
                </c:pt>
                <c:pt idx="6">
                  <c:v>65 ans</c:v>
                </c:pt>
                <c:pt idx="7">
                  <c:v>66 ans</c:v>
                </c:pt>
                <c:pt idx="8">
                  <c:v>67 ans</c:v>
                </c:pt>
                <c:pt idx="9">
                  <c:v>68 ans</c:v>
                </c:pt>
                <c:pt idx="10">
                  <c:v>69 ans</c:v>
                </c:pt>
                <c:pt idx="11">
                  <c:v>70 ans</c:v>
                </c:pt>
                <c:pt idx="12">
                  <c:v>71 ans et plus</c:v>
                </c:pt>
              </c:strCache>
            </c:strRef>
          </c:cat>
          <c:val>
            <c:numRef>
              <c:f>'2.1.2 Âges DP'!$B$27:$B$39</c:f>
              <c:numCache>
                <c:formatCode>0%</c:formatCode>
                <c:ptCount val="13"/>
                <c:pt idx="0">
                  <c:v>2.1109189179338507E-3</c:v>
                </c:pt>
                <c:pt idx="1">
                  <c:v>8.0866418317309077E-2</c:v>
                </c:pt>
                <c:pt idx="2">
                  <c:v>3.9226644352684435E-2</c:v>
                </c:pt>
                <c:pt idx="3">
                  <c:v>0.16786361337684763</c:v>
                </c:pt>
                <c:pt idx="4">
                  <c:v>4.2338351448257427E-2</c:v>
                </c:pt>
                <c:pt idx="5">
                  <c:v>3.2822511203816053E-2</c:v>
                </c:pt>
                <c:pt idx="6">
                  <c:v>3.3273549274770269E-2</c:v>
                </c:pt>
                <c:pt idx="7">
                  <c:v>1.4582045647482614E-2</c:v>
                </c:pt>
                <c:pt idx="8">
                  <c:v>4.0272991931430066E-2</c:v>
                </c:pt>
                <c:pt idx="9">
                  <c:v>7.2181277819709302E-3</c:v>
                </c:pt>
                <c:pt idx="10">
                  <c:v>4.249173476531593E-3</c:v>
                </c:pt>
                <c:pt idx="11">
                  <c:v>3.2392734186711537E-3</c:v>
                </c:pt>
                <c:pt idx="12">
                  <c:v>9.2758940652805464E-3</c:v>
                </c:pt>
              </c:numCache>
            </c:numRef>
          </c:val>
          <c:extLst>
            <c:ext xmlns:c16="http://schemas.microsoft.com/office/drawing/2014/chart" uri="{C3380CC4-5D6E-409C-BE32-E72D297353CC}">
              <c16:uniqueId val="{00000000-C7EB-423A-A2A9-D7701866AC90}"/>
            </c:ext>
          </c:extLst>
        </c:ser>
        <c:ser>
          <c:idx val="1"/>
          <c:order val="1"/>
          <c:tx>
            <c:strRef>
              <c:f>'2.1.2 Âges DP'!$C$3</c:f>
              <c:strCache>
                <c:ptCount val="1"/>
                <c:pt idx="0">
                  <c:v>Femmes </c:v>
                </c:pt>
              </c:strCache>
            </c:strRef>
          </c:tx>
          <c:spPr>
            <a:solidFill>
              <a:schemeClr val="accent2"/>
            </a:solidFill>
            <a:ln>
              <a:noFill/>
            </a:ln>
            <a:effectLst/>
          </c:spPr>
          <c:invertIfNegative val="0"/>
          <c:cat>
            <c:strRef>
              <c:f>'2.1.2 Âges DP'!$A$5:$A$17</c:f>
              <c:strCache>
                <c:ptCount val="13"/>
                <c:pt idx="0">
                  <c:v>Moins de 60 ans</c:v>
                </c:pt>
                <c:pt idx="1">
                  <c:v>60 ans</c:v>
                </c:pt>
                <c:pt idx="2">
                  <c:v>61 ans</c:v>
                </c:pt>
                <c:pt idx="3">
                  <c:v>62 ans</c:v>
                </c:pt>
                <c:pt idx="4">
                  <c:v>63 ans</c:v>
                </c:pt>
                <c:pt idx="5">
                  <c:v>64 ans</c:v>
                </c:pt>
                <c:pt idx="6">
                  <c:v>65 ans</c:v>
                </c:pt>
                <c:pt idx="7">
                  <c:v>66 ans</c:v>
                </c:pt>
                <c:pt idx="8">
                  <c:v>67 ans</c:v>
                </c:pt>
                <c:pt idx="9">
                  <c:v>68 ans</c:v>
                </c:pt>
                <c:pt idx="10">
                  <c:v>69 ans</c:v>
                </c:pt>
                <c:pt idx="11">
                  <c:v>70 ans</c:v>
                </c:pt>
                <c:pt idx="12">
                  <c:v>71 ans et plus</c:v>
                </c:pt>
              </c:strCache>
            </c:strRef>
          </c:cat>
          <c:val>
            <c:numRef>
              <c:f>'2.1.2 Âges DP'!$C$27:$C$39</c:f>
              <c:numCache>
                <c:formatCode>0%</c:formatCode>
                <c:ptCount val="13"/>
                <c:pt idx="0">
                  <c:v>1.0205305847852861E-3</c:v>
                </c:pt>
                <c:pt idx="1">
                  <c:v>3.4031353979841486E-2</c:v>
                </c:pt>
                <c:pt idx="2">
                  <c:v>2.8737351571267812E-2</c:v>
                </c:pt>
                <c:pt idx="3">
                  <c:v>0.23922785927004728</c:v>
                </c:pt>
                <c:pt idx="4">
                  <c:v>4.7322549929306998E-2</c:v>
                </c:pt>
                <c:pt idx="5">
                  <c:v>3.4567436266194469E-2</c:v>
                </c:pt>
                <c:pt idx="6">
                  <c:v>3.3789889153977105E-2</c:v>
                </c:pt>
                <c:pt idx="7">
                  <c:v>1.4782507012351153E-2</c:v>
                </c:pt>
                <c:pt idx="8">
                  <c:v>6.232677936037638E-2</c:v>
                </c:pt>
                <c:pt idx="9">
                  <c:v>6.9994426566597975E-3</c:v>
                </c:pt>
                <c:pt idx="10">
                  <c:v>3.9712611297820282E-3</c:v>
                </c:pt>
                <c:pt idx="11">
                  <c:v>2.8064591081595367E-3</c:v>
                </c:pt>
                <c:pt idx="12">
                  <c:v>1.3077066764265028E-2</c:v>
                </c:pt>
              </c:numCache>
            </c:numRef>
          </c:val>
          <c:extLst>
            <c:ext xmlns:c16="http://schemas.microsoft.com/office/drawing/2014/chart" uri="{C3380CC4-5D6E-409C-BE32-E72D297353CC}">
              <c16:uniqueId val="{00000001-C7EB-423A-A2A9-D7701866AC90}"/>
            </c:ext>
          </c:extLst>
        </c:ser>
        <c:dLbls>
          <c:showLegendKey val="0"/>
          <c:showVal val="0"/>
          <c:showCatName val="0"/>
          <c:showSerName val="0"/>
          <c:showPercent val="0"/>
          <c:showBubbleSize val="0"/>
        </c:dLbls>
        <c:gapWidth val="50"/>
        <c:overlap val="100"/>
        <c:axId val="969340352"/>
        <c:axId val="969342976"/>
      </c:barChart>
      <c:catAx>
        <c:axId val="96934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69342976"/>
        <c:crosses val="autoZero"/>
        <c:auto val="1"/>
        <c:lblAlgn val="ctr"/>
        <c:lblOffset val="100"/>
        <c:noMultiLvlLbl val="0"/>
      </c:catAx>
      <c:valAx>
        <c:axId val="9693429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69340352"/>
        <c:crosses val="autoZero"/>
        <c:crossBetween val="between"/>
      </c:valAx>
      <c:spPr>
        <a:noFill/>
        <a:ln>
          <a:noFill/>
        </a:ln>
        <a:effectLst/>
      </c:spPr>
    </c:plotArea>
    <c:legend>
      <c:legendPos val="b"/>
      <c:layout>
        <c:manualLayout>
          <c:xMode val="edge"/>
          <c:yMode val="edge"/>
          <c:x val="0.35972740538753989"/>
          <c:y val="0.91078446677115399"/>
          <c:w val="0.26539176377519952"/>
          <c:h val="7.880045813792305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'2.1.2 Structure des départs'!$B$17</c:f>
              <c:strCache>
                <c:ptCount val="1"/>
                <c:pt idx="0">
                  <c:v>Hommes</c:v>
                </c:pt>
              </c:strCache>
            </c:strRef>
          </c:tx>
          <c:spPr>
            <a:solidFill>
              <a:schemeClr val="accent1"/>
            </a:solidFill>
            <a:ln>
              <a:noFill/>
            </a:ln>
            <a:effectLst/>
          </c:spPr>
          <c:invertIfNegative val="0"/>
          <c:cat>
            <c:strRef>
              <c:f>'2.1.2 Structure des départs'!$A$19:$A$24</c:f>
              <c:strCache>
                <c:ptCount val="6"/>
                <c:pt idx="0">
                  <c:v>Pensions à taux réduit</c:v>
                </c:pt>
                <c:pt idx="1">
                  <c:v>1 - Avant l'âge légal de départ</c:v>
                </c:pt>
                <c:pt idx="2">
                  <c:v>2 - À l'âge légal de départ </c:v>
                </c:pt>
                <c:pt idx="3">
                  <c:v>3 - Après âge légal de départ à l'âge légal du taux plein exclu</c:v>
                </c:pt>
                <c:pt idx="4">
                  <c:v>4 - À l'âge du taux plein</c:v>
                </c:pt>
                <c:pt idx="5">
                  <c:v>5 - Au-delà de l'âge du taux plein</c:v>
                </c:pt>
              </c:strCache>
            </c:strRef>
          </c:cat>
          <c:val>
            <c:numRef>
              <c:f>'2.1.2 Structure des départs'!$B$19:$B$24</c:f>
              <c:numCache>
                <c:formatCode>0%</c:formatCode>
                <c:ptCount val="6"/>
                <c:pt idx="0">
                  <c:v>6.2759593670888E-2</c:v>
                </c:pt>
                <c:pt idx="1">
                  <c:v>0.19637468658928656</c:v>
                </c:pt>
                <c:pt idx="2">
                  <c:v>3.8157517073385563E-2</c:v>
                </c:pt>
                <c:pt idx="3">
                  <c:v>0.11580592302587318</c:v>
                </c:pt>
                <c:pt idx="4">
                  <c:v>2.3901980467166097E-2</c:v>
                </c:pt>
                <c:pt idx="5">
                  <c:v>4.0339812386386245E-2</c:v>
                </c:pt>
              </c:numCache>
            </c:numRef>
          </c:val>
          <c:extLst>
            <c:ext xmlns:c16="http://schemas.microsoft.com/office/drawing/2014/chart" uri="{C3380CC4-5D6E-409C-BE32-E72D297353CC}">
              <c16:uniqueId val="{00000000-B10E-4BFB-8935-8B2602B5E649}"/>
            </c:ext>
          </c:extLst>
        </c:ser>
        <c:ser>
          <c:idx val="1"/>
          <c:order val="1"/>
          <c:tx>
            <c:strRef>
              <c:f>'2.1.2 Structure des départs'!$C$17</c:f>
              <c:strCache>
                <c:ptCount val="1"/>
                <c:pt idx="0">
                  <c:v>Femmes</c:v>
                </c:pt>
              </c:strCache>
            </c:strRef>
          </c:tx>
          <c:spPr>
            <a:solidFill>
              <a:schemeClr val="accent2"/>
            </a:solidFill>
            <a:ln>
              <a:noFill/>
            </a:ln>
            <a:effectLst/>
          </c:spPr>
          <c:invertIfNegative val="0"/>
          <c:cat>
            <c:strRef>
              <c:f>'2.1.2 Structure des départs'!$A$19:$A$24</c:f>
              <c:strCache>
                <c:ptCount val="6"/>
                <c:pt idx="0">
                  <c:v>Pensions à taux réduit</c:v>
                </c:pt>
                <c:pt idx="1">
                  <c:v>1 - Avant l'âge légal de départ</c:v>
                </c:pt>
                <c:pt idx="2">
                  <c:v>2 - À l'âge légal de départ </c:v>
                </c:pt>
                <c:pt idx="3">
                  <c:v>3 - Après âge légal de départ à l'âge légal du taux plein exclu</c:v>
                </c:pt>
                <c:pt idx="4">
                  <c:v>4 - À l'âge du taux plein</c:v>
                </c:pt>
                <c:pt idx="5">
                  <c:v>5 - Au-delà de l'âge du taux plein</c:v>
                </c:pt>
              </c:strCache>
            </c:strRef>
          </c:cat>
          <c:val>
            <c:numRef>
              <c:f>'2.1.2 Structure des départs'!$C$19:$C$24</c:f>
              <c:numCache>
                <c:formatCode>0%</c:formatCode>
                <c:ptCount val="6"/>
                <c:pt idx="0">
                  <c:v>7.2046118263093387E-2</c:v>
                </c:pt>
                <c:pt idx="1">
                  <c:v>0.15239467805449208</c:v>
                </c:pt>
                <c:pt idx="2">
                  <c:v>8.3068456037455898E-2</c:v>
                </c:pt>
                <c:pt idx="3">
                  <c:v>0.12597174405943376</c:v>
                </c:pt>
                <c:pt idx="4">
                  <c:v>4.3386217673706609E-2</c:v>
                </c:pt>
                <c:pt idx="5">
                  <c:v>4.579327269883262E-2</c:v>
                </c:pt>
              </c:numCache>
            </c:numRef>
          </c:val>
          <c:extLst>
            <c:ext xmlns:c16="http://schemas.microsoft.com/office/drawing/2014/chart" uri="{C3380CC4-5D6E-409C-BE32-E72D297353CC}">
              <c16:uniqueId val="{00000001-B10E-4BFB-8935-8B2602B5E649}"/>
            </c:ext>
          </c:extLst>
        </c:ser>
        <c:dLbls>
          <c:showLegendKey val="0"/>
          <c:showVal val="0"/>
          <c:showCatName val="0"/>
          <c:showSerName val="0"/>
          <c:showPercent val="0"/>
          <c:showBubbleSize val="0"/>
        </c:dLbls>
        <c:gapWidth val="150"/>
        <c:overlap val="100"/>
        <c:axId val="871060191"/>
        <c:axId val="871070271"/>
      </c:barChart>
      <c:catAx>
        <c:axId val="8710601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71070271"/>
        <c:crosses val="autoZero"/>
        <c:auto val="1"/>
        <c:lblAlgn val="ctr"/>
        <c:lblOffset val="100"/>
        <c:noMultiLvlLbl val="0"/>
      </c:catAx>
      <c:valAx>
        <c:axId val="8710702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710601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'2.1.2 Évolution des âges DP'!$A$3</c:f>
              <c:strCache>
                <c:ptCount val="1"/>
                <c:pt idx="0">
                  <c:v>Hommes</c:v>
                </c:pt>
              </c:strCache>
            </c:strRef>
          </c:tx>
          <c:spPr>
            <a:ln w="28575" cap="rnd">
              <a:solidFill>
                <a:schemeClr val="accent4"/>
              </a:solidFill>
              <a:round/>
            </a:ln>
            <a:effectLst/>
          </c:spPr>
          <c:marker>
            <c:symbol val="none"/>
          </c:marker>
          <c:dLbls>
            <c:dLbl>
              <c:idx val="0"/>
              <c:layout>
                <c:manualLayout>
                  <c:x val="4.1666659831584669E-3"/>
                  <c:y val="4.2759961127307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841-4112-9C4E-267CECBF17DC}"/>
                </c:ext>
              </c:extLst>
            </c:dLbl>
            <c:dLbl>
              <c:idx val="22"/>
              <c:layout>
                <c:manualLayout>
                  <c:x val="-1.8749996924213256E-2"/>
                  <c:y val="0.2139801470534724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330-4285-9224-F9633CAF800E}"/>
                </c:ext>
              </c:extLst>
            </c:dLbl>
            <c:numFmt formatCode="0.0&quot; ans&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DP'!$B$3:$W$3,'2.1.2 Évolution des âges DP'!$X$3)</c:f>
              <c:numCache>
                <c:formatCode>0.0</c:formatCode>
                <c:ptCount val="23"/>
                <c:pt idx="0">
                  <c:v>60.5</c:v>
                </c:pt>
                <c:pt idx="1">
                  <c:v>60.6</c:v>
                </c:pt>
                <c:pt idx="2">
                  <c:v>60.5</c:v>
                </c:pt>
                <c:pt idx="3">
                  <c:v>60.5</c:v>
                </c:pt>
                <c:pt idx="4">
                  <c:v>60.4</c:v>
                </c:pt>
                <c:pt idx="5">
                  <c:v>61.4</c:v>
                </c:pt>
                <c:pt idx="6">
                  <c:v>61.2</c:v>
                </c:pt>
                <c:pt idx="7">
                  <c:v>61.7</c:v>
                </c:pt>
                <c:pt idx="8">
                  <c:v>61.9</c:v>
                </c:pt>
                <c:pt idx="9">
                  <c:v>61.7</c:v>
                </c:pt>
                <c:pt idx="10">
                  <c:v>61.9</c:v>
                </c:pt>
                <c:pt idx="11">
                  <c:v>62.1</c:v>
                </c:pt>
                <c:pt idx="12">
                  <c:v>62.1</c:v>
                </c:pt>
                <c:pt idx="13">
                  <c:v>62.1</c:v>
                </c:pt>
                <c:pt idx="14">
                  <c:v>62.4</c:v>
                </c:pt>
                <c:pt idx="15">
                  <c:v>62.4</c:v>
                </c:pt>
                <c:pt idx="17">
                  <c:v>62.49333897683433</c:v>
                </c:pt>
                <c:pt idx="18">
                  <c:v>62.494797052068968</c:v>
                </c:pt>
                <c:pt idx="19">
                  <c:v>62.6</c:v>
                </c:pt>
                <c:pt idx="20">
                  <c:v>62.786097690936089</c:v>
                </c:pt>
                <c:pt idx="21">
                  <c:v>63.077175339140979</c:v>
                </c:pt>
                <c:pt idx="22">
                  <c:v>63.303050626910846</c:v>
                </c:pt>
              </c:numCache>
            </c:numRef>
          </c:val>
          <c:smooth val="0"/>
          <c:extLst>
            <c:ext xmlns:c16="http://schemas.microsoft.com/office/drawing/2014/chart" uri="{C3380CC4-5D6E-409C-BE32-E72D297353CC}">
              <c16:uniqueId val="{00000000-CBD9-43B8-8183-93DF6162195A}"/>
            </c:ext>
          </c:extLst>
        </c:ser>
        <c:ser>
          <c:idx val="3"/>
          <c:order val="1"/>
          <c:tx>
            <c:strRef>
              <c:f>'2.1.2 Évolution des âges DP'!$A$14</c:f>
              <c:strCache>
                <c:ptCount val="1"/>
                <c:pt idx="0">
                  <c:v>Hommes - âges corrigés des RA</c:v>
                </c:pt>
              </c:strCache>
            </c:strRef>
          </c:tx>
          <c:spPr>
            <a:ln w="28575" cap="rnd">
              <a:solidFill>
                <a:schemeClr val="accent4"/>
              </a:solidFill>
              <a:prstDash val="dash"/>
              <a:round/>
            </a:ln>
            <a:effectLst/>
          </c:spPr>
          <c:marker>
            <c:symbol val="none"/>
          </c:marker>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DP'!$B$14:$W$14,'2.1.2 Évolution des âges DP'!$X$14)</c:f>
              <c:numCache>
                <c:formatCode>0.0</c:formatCode>
                <c:ptCount val="23"/>
                <c:pt idx="0">
                  <c:v>61.533000000000001</c:v>
                </c:pt>
                <c:pt idx="1">
                  <c:v>61.500860000000003</c:v>
                </c:pt>
                <c:pt idx="2">
                  <c:v>61.251849999999997</c:v>
                </c:pt>
                <c:pt idx="3">
                  <c:v>61.17154</c:v>
                </c:pt>
                <c:pt idx="4">
                  <c:v>61.153730000000003</c:v>
                </c:pt>
                <c:pt idx="5">
                  <c:v>61.247239999999998</c:v>
                </c:pt>
                <c:pt idx="6">
                  <c:v>61.24324</c:v>
                </c:pt>
                <c:pt idx="7">
                  <c:v>61.78145</c:v>
                </c:pt>
                <c:pt idx="8">
                  <c:v>62.094499999999996</c:v>
                </c:pt>
                <c:pt idx="9">
                  <c:v>61.990819999999999</c:v>
                </c:pt>
                <c:pt idx="10">
                  <c:v>62.46884</c:v>
                </c:pt>
                <c:pt idx="11">
                  <c:v>62.765419999999999</c:v>
                </c:pt>
                <c:pt idx="12">
                  <c:v>62.678780000000003</c:v>
                </c:pt>
                <c:pt idx="13">
                  <c:v>62.917299999999997</c:v>
                </c:pt>
                <c:pt idx="14">
                  <c:v>62.932865139949207</c:v>
                </c:pt>
                <c:pt idx="15">
                  <c:v>62.971566387406561</c:v>
                </c:pt>
                <c:pt idx="17">
                  <c:v>62.959418996627853</c:v>
                </c:pt>
                <c:pt idx="18">
                  <c:v>63.017545210090887</c:v>
                </c:pt>
                <c:pt idx="19">
                  <c:v>63.072398800600411</c:v>
                </c:pt>
                <c:pt idx="20">
                  <c:v>63.2</c:v>
                </c:pt>
                <c:pt idx="21">
                  <c:v>63.6</c:v>
                </c:pt>
                <c:pt idx="22">
                  <c:v>63.8</c:v>
                </c:pt>
              </c:numCache>
            </c:numRef>
          </c:val>
          <c:smooth val="0"/>
          <c:extLst>
            <c:ext xmlns:c16="http://schemas.microsoft.com/office/drawing/2014/chart" uri="{C3380CC4-5D6E-409C-BE32-E72D297353CC}">
              <c16:uniqueId val="{00000001-CBD9-43B8-8183-93DF6162195A}"/>
            </c:ext>
          </c:extLst>
        </c:ser>
        <c:ser>
          <c:idx val="1"/>
          <c:order val="2"/>
          <c:tx>
            <c:strRef>
              <c:f>'2.1.2 Évolution des âges DP'!$A$4</c:f>
              <c:strCache>
                <c:ptCount val="1"/>
                <c:pt idx="0">
                  <c:v>Femmes</c:v>
                </c:pt>
              </c:strCache>
            </c:strRef>
          </c:tx>
          <c:spPr>
            <a:ln w="28575" cap="rnd">
              <a:solidFill>
                <a:schemeClr val="accent2"/>
              </a:solidFill>
              <a:round/>
            </a:ln>
            <a:effectLst/>
          </c:spPr>
          <c:marker>
            <c:symbol val="none"/>
          </c:marker>
          <c:dLbls>
            <c:dLbl>
              <c:idx val="0"/>
              <c:layout>
                <c:manualLayout>
                  <c:x val="6.2499989747377008E-3"/>
                  <c:y val="-6.1615938636347095E-2"/>
                </c:manualLayout>
              </c:layout>
              <c:tx>
                <c:rich>
                  <a:bodyPr/>
                  <a:lstStyle/>
                  <a:p>
                    <a:r>
                      <a:rPr lang="en-US"/>
                      <a:t>62,0 ans</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F2F9-404E-8D58-8371BA22F7BD}"/>
                </c:ext>
              </c:extLst>
            </c:dLbl>
            <c:dLbl>
              <c:idx val="22"/>
              <c:layout>
                <c:manualLayout>
                  <c:x val="-8.3333319663169342E-2"/>
                  <c:y val="-6.7521608030448946E-2"/>
                </c:manualLayout>
              </c:layout>
              <c:tx>
                <c:rich>
                  <a:bodyPr/>
                  <a:lstStyle/>
                  <a:p>
                    <a:r>
                      <a:rPr lang="en-US"/>
                      <a:t>63,8 ans</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A330-4285-9224-F9633CAF800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DP'!$B$4:$W$4,'2.1.2 Évolution des âges DP'!$X$4)</c:f>
              <c:numCache>
                <c:formatCode>0.0</c:formatCode>
                <c:ptCount val="23"/>
                <c:pt idx="0">
                  <c:v>62</c:v>
                </c:pt>
                <c:pt idx="1">
                  <c:v>61.9</c:v>
                </c:pt>
                <c:pt idx="2">
                  <c:v>61.6</c:v>
                </c:pt>
                <c:pt idx="3">
                  <c:v>61.5</c:v>
                </c:pt>
                <c:pt idx="4">
                  <c:v>61.5</c:v>
                </c:pt>
                <c:pt idx="5">
                  <c:v>61.8</c:v>
                </c:pt>
                <c:pt idx="6">
                  <c:v>61.7</c:v>
                </c:pt>
                <c:pt idx="7">
                  <c:v>62.3</c:v>
                </c:pt>
                <c:pt idx="8">
                  <c:v>62.6</c:v>
                </c:pt>
                <c:pt idx="9">
                  <c:v>62.3</c:v>
                </c:pt>
                <c:pt idx="10">
                  <c:v>62.7</c:v>
                </c:pt>
                <c:pt idx="11">
                  <c:v>62.8</c:v>
                </c:pt>
                <c:pt idx="12">
                  <c:v>62.7</c:v>
                </c:pt>
                <c:pt idx="13">
                  <c:v>62.8</c:v>
                </c:pt>
                <c:pt idx="14">
                  <c:v>63</c:v>
                </c:pt>
                <c:pt idx="15">
                  <c:v>63</c:v>
                </c:pt>
                <c:pt idx="17">
                  <c:v>63.041916943531156</c:v>
                </c:pt>
                <c:pt idx="18">
                  <c:v>62.986837686817296</c:v>
                </c:pt>
                <c:pt idx="19">
                  <c:v>63.1</c:v>
                </c:pt>
                <c:pt idx="20">
                  <c:v>63.295167067994981</c:v>
                </c:pt>
                <c:pt idx="21">
                  <c:v>63.509200267825399</c:v>
                </c:pt>
                <c:pt idx="22">
                  <c:v>63.773490943218604</c:v>
                </c:pt>
              </c:numCache>
            </c:numRef>
          </c:val>
          <c:smooth val="0"/>
          <c:extLst>
            <c:ext xmlns:c16="http://schemas.microsoft.com/office/drawing/2014/chart" uri="{C3380CC4-5D6E-409C-BE32-E72D297353CC}">
              <c16:uniqueId val="{00000002-CBD9-43B8-8183-93DF6162195A}"/>
            </c:ext>
          </c:extLst>
        </c:ser>
        <c:ser>
          <c:idx val="4"/>
          <c:order val="3"/>
          <c:tx>
            <c:strRef>
              <c:f>'2.1.2 Évolution des âges DP'!$A$15</c:f>
              <c:strCache>
                <c:ptCount val="1"/>
                <c:pt idx="0">
                  <c:v>Femmes - âges corrigés des RA</c:v>
                </c:pt>
              </c:strCache>
            </c:strRef>
          </c:tx>
          <c:spPr>
            <a:ln w="28575" cap="rnd">
              <a:solidFill>
                <a:schemeClr val="accent2"/>
              </a:solidFill>
              <a:prstDash val="dash"/>
              <a:round/>
            </a:ln>
            <a:effectLst/>
          </c:spPr>
          <c:marker>
            <c:symbol val="none"/>
          </c:marker>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DP'!$B$15:$W$15,'2.1.2 Évolution des âges DP'!$X$15)</c:f>
              <c:numCache>
                <c:formatCode>0.0</c:formatCode>
                <c:ptCount val="23"/>
                <c:pt idx="0">
                  <c:v>62.294179999999997</c:v>
                </c:pt>
                <c:pt idx="1">
                  <c:v>62.116109999999999</c:v>
                </c:pt>
                <c:pt idx="2">
                  <c:v>61.792310000000001</c:v>
                </c:pt>
                <c:pt idx="3">
                  <c:v>61.702530000000003</c:v>
                </c:pt>
                <c:pt idx="4">
                  <c:v>61.756799999999998</c:v>
                </c:pt>
                <c:pt idx="5">
                  <c:v>61.7363</c:v>
                </c:pt>
                <c:pt idx="6">
                  <c:v>61.67765</c:v>
                </c:pt>
                <c:pt idx="7">
                  <c:v>62.369590000000002</c:v>
                </c:pt>
                <c:pt idx="8">
                  <c:v>62.654899999999998</c:v>
                </c:pt>
                <c:pt idx="9">
                  <c:v>62.427430000000001</c:v>
                </c:pt>
                <c:pt idx="10">
                  <c:v>62.900300000000001</c:v>
                </c:pt>
                <c:pt idx="11">
                  <c:v>63.232729999999997</c:v>
                </c:pt>
                <c:pt idx="12">
                  <c:v>62.981819999999999</c:v>
                </c:pt>
                <c:pt idx="13">
                  <c:v>63.157899999999998</c:v>
                </c:pt>
                <c:pt idx="14">
                  <c:v>63.257410628544292</c:v>
                </c:pt>
                <c:pt idx="15">
                  <c:v>63.234952655800804</c:v>
                </c:pt>
                <c:pt idx="17">
                  <c:v>63.229460741068117</c:v>
                </c:pt>
                <c:pt idx="18">
                  <c:v>63.198845976746675</c:v>
                </c:pt>
                <c:pt idx="19">
                  <c:v>63.320794753088471</c:v>
                </c:pt>
                <c:pt idx="20">
                  <c:v>63.4</c:v>
                </c:pt>
                <c:pt idx="21">
                  <c:v>63.7</c:v>
                </c:pt>
                <c:pt idx="22">
                  <c:v>64</c:v>
                </c:pt>
              </c:numCache>
            </c:numRef>
          </c:val>
          <c:smooth val="0"/>
          <c:extLst>
            <c:ext xmlns:c16="http://schemas.microsoft.com/office/drawing/2014/chart" uri="{C3380CC4-5D6E-409C-BE32-E72D297353CC}">
              <c16:uniqueId val="{00000003-CBD9-43B8-8183-93DF6162195A}"/>
            </c:ext>
          </c:extLst>
        </c:ser>
        <c:ser>
          <c:idx val="2"/>
          <c:order val="4"/>
          <c:tx>
            <c:strRef>
              <c:f>'2.1.2 Évolution des âges DP'!$A$5</c:f>
              <c:strCache>
                <c:ptCount val="1"/>
                <c:pt idx="0">
                  <c:v>Ensemble</c:v>
                </c:pt>
              </c:strCache>
            </c:strRef>
          </c:tx>
          <c:spPr>
            <a:ln w="28575" cap="rnd">
              <a:solidFill>
                <a:schemeClr val="accent3"/>
              </a:solidFill>
              <a:round/>
            </a:ln>
            <a:effectLst/>
          </c:spPr>
          <c:marker>
            <c:symbol val="none"/>
          </c:marker>
          <c:dLbls>
            <c:dLbl>
              <c:idx val="0"/>
              <c:layout>
                <c:manualLayout>
                  <c:x val="1.8749996924213103E-2"/>
                  <c:y val="3.4658965482945239E-2"/>
                </c:manualLayout>
              </c:layout>
              <c:tx>
                <c:rich>
                  <a:bodyPr/>
                  <a:lstStyle/>
                  <a:p>
                    <a:r>
                      <a:rPr lang="en-US"/>
                      <a:t>61,1 ans</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F2F9-404E-8D58-8371BA22F7BD}"/>
                </c:ext>
              </c:extLst>
            </c:dLbl>
            <c:dLbl>
              <c:idx val="22"/>
              <c:layout>
                <c:manualLayout>
                  <c:x val="-7.0833321713693942E-2"/>
                  <c:y val="0.15127652942161071"/>
                </c:manualLayout>
              </c:layout>
              <c:tx>
                <c:rich>
                  <a:bodyPr/>
                  <a:lstStyle/>
                  <a:p>
                    <a:r>
                      <a:rPr lang="en-US"/>
                      <a:t>63,5 ans</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330-4285-9224-F9633CAF800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DP'!$B$5:$W$5,'2.1.2 Évolution des âges DP'!$X$5)</c:f>
              <c:numCache>
                <c:formatCode>0.0</c:formatCode>
                <c:ptCount val="23"/>
                <c:pt idx="0">
                  <c:v>61.1</c:v>
                </c:pt>
                <c:pt idx="1">
                  <c:v>61.2</c:v>
                </c:pt>
                <c:pt idx="2">
                  <c:v>61</c:v>
                </c:pt>
                <c:pt idx="3">
                  <c:v>61</c:v>
                </c:pt>
                <c:pt idx="4">
                  <c:v>61</c:v>
                </c:pt>
                <c:pt idx="5">
                  <c:v>61.6</c:v>
                </c:pt>
                <c:pt idx="6">
                  <c:v>61.5</c:v>
                </c:pt>
                <c:pt idx="7">
                  <c:v>62</c:v>
                </c:pt>
                <c:pt idx="8">
                  <c:v>62.2</c:v>
                </c:pt>
                <c:pt idx="9">
                  <c:v>62</c:v>
                </c:pt>
                <c:pt idx="10">
                  <c:v>62.3</c:v>
                </c:pt>
                <c:pt idx="11">
                  <c:v>62.5</c:v>
                </c:pt>
                <c:pt idx="12">
                  <c:v>62.4</c:v>
                </c:pt>
                <c:pt idx="13">
                  <c:v>62.5</c:v>
                </c:pt>
                <c:pt idx="14">
                  <c:v>62.7</c:v>
                </c:pt>
                <c:pt idx="15">
                  <c:v>62.7</c:v>
                </c:pt>
                <c:pt idx="17">
                  <c:v>62.784674487064621</c:v>
                </c:pt>
                <c:pt idx="18">
                  <c:v>62.752105652767447</c:v>
                </c:pt>
                <c:pt idx="19">
                  <c:v>62.9</c:v>
                </c:pt>
                <c:pt idx="20">
                  <c:v>63.053773547886124</c:v>
                </c:pt>
                <c:pt idx="21">
                  <c:v>63.300750283566082</c:v>
                </c:pt>
                <c:pt idx="22">
                  <c:v>63.548931191636413</c:v>
                </c:pt>
              </c:numCache>
            </c:numRef>
          </c:val>
          <c:smooth val="0"/>
          <c:extLst>
            <c:ext xmlns:c16="http://schemas.microsoft.com/office/drawing/2014/chart" uri="{C3380CC4-5D6E-409C-BE32-E72D297353CC}">
              <c16:uniqueId val="{00000004-CBD9-43B8-8183-93DF6162195A}"/>
            </c:ext>
          </c:extLst>
        </c:ser>
        <c:ser>
          <c:idx val="5"/>
          <c:order val="5"/>
          <c:tx>
            <c:strRef>
              <c:f>'2.1.2 Évolution des âges DP'!$A$16</c:f>
              <c:strCache>
                <c:ptCount val="1"/>
                <c:pt idx="0">
                  <c:v>Ensemble - âges corrigés des RA</c:v>
                </c:pt>
              </c:strCache>
            </c:strRef>
          </c:tx>
          <c:spPr>
            <a:ln w="28575" cap="rnd">
              <a:solidFill>
                <a:schemeClr val="accent3"/>
              </a:solidFill>
              <a:prstDash val="dash"/>
              <a:round/>
            </a:ln>
            <a:effectLst/>
          </c:spPr>
          <c:marker>
            <c:symbol val="none"/>
          </c:marker>
          <c:cat>
            <c:strRef>
              <c:f>('2.1.2 Évolution des âges DP'!$B$2:$W$2,'2.1.2 Évolution des âges DP'!$X$2)</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('2.1.2 Évolution des âges DP'!$B$16:$W$16,'2.1.2 Évolution des âges DP'!$X$16)</c:f>
              <c:numCache>
                <c:formatCode>0.0</c:formatCode>
                <c:ptCount val="23"/>
                <c:pt idx="0">
                  <c:v>61.901009999999999</c:v>
                </c:pt>
                <c:pt idx="1">
                  <c:v>61.794240000000002</c:v>
                </c:pt>
                <c:pt idx="2">
                  <c:v>61.509619999999998</c:v>
                </c:pt>
                <c:pt idx="3">
                  <c:v>61.431350000000002</c:v>
                </c:pt>
                <c:pt idx="4">
                  <c:v>61.449219999999997</c:v>
                </c:pt>
                <c:pt idx="5">
                  <c:v>61.488779999999998</c:v>
                </c:pt>
                <c:pt idx="6">
                  <c:v>61.458599999999997</c:v>
                </c:pt>
                <c:pt idx="7">
                  <c:v>62.085529999999999</c:v>
                </c:pt>
                <c:pt idx="8">
                  <c:v>62.387479999999996</c:v>
                </c:pt>
                <c:pt idx="9">
                  <c:v>62.216610000000003</c:v>
                </c:pt>
                <c:pt idx="10">
                  <c:v>62.694330000000001</c:v>
                </c:pt>
                <c:pt idx="11">
                  <c:v>63.015639999999998</c:v>
                </c:pt>
                <c:pt idx="12">
                  <c:v>62.836799999999997</c:v>
                </c:pt>
                <c:pt idx="13">
                  <c:v>63.043325291086084</c:v>
                </c:pt>
                <c:pt idx="14">
                  <c:v>63.104574082594908</c:v>
                </c:pt>
                <c:pt idx="15">
                  <c:v>63.103259521603682</c:v>
                </c:pt>
                <c:pt idx="17">
                  <c:v>63.094439868847985</c:v>
                </c:pt>
                <c:pt idx="18">
                  <c:v>63.108195593418785</c:v>
                </c:pt>
                <c:pt idx="19">
                  <c:v>63.196596776844444</c:v>
                </c:pt>
                <c:pt idx="20">
                  <c:v>63.3</c:v>
                </c:pt>
                <c:pt idx="21">
                  <c:v>63.7</c:v>
                </c:pt>
                <c:pt idx="22">
                  <c:v>63.9</c:v>
                </c:pt>
              </c:numCache>
            </c:numRef>
          </c:val>
          <c:smooth val="0"/>
          <c:extLst>
            <c:ext xmlns:c16="http://schemas.microsoft.com/office/drawing/2014/chart" uri="{C3380CC4-5D6E-409C-BE32-E72D297353CC}">
              <c16:uniqueId val="{00000005-CBD9-43B8-8183-93DF6162195A}"/>
            </c:ext>
          </c:extLst>
        </c:ser>
        <c:dLbls>
          <c:showLegendKey val="0"/>
          <c:showVal val="0"/>
          <c:showCatName val="0"/>
          <c:showSerName val="0"/>
          <c:showPercent val="0"/>
          <c:showBubbleSize val="0"/>
        </c:dLbls>
        <c:smooth val="0"/>
        <c:axId val="90804592"/>
        <c:axId val="335048576"/>
      </c:lineChart>
      <c:catAx>
        <c:axId val="90804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5048576"/>
        <c:crosses val="autoZero"/>
        <c:auto val="1"/>
        <c:lblAlgn val="ctr"/>
        <c:lblOffset val="100"/>
        <c:noMultiLvlLbl val="0"/>
      </c:catAx>
      <c:valAx>
        <c:axId val="335048576"/>
        <c:scaling>
          <c:orientation val="minMax"/>
          <c:min val="6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0804592"/>
        <c:crosses val="autoZero"/>
        <c:crossBetween val="between"/>
      </c:valAx>
      <c:spPr>
        <a:noFill/>
        <a:ln>
          <a:noFill/>
        </a:ln>
        <a:effectLst/>
      </c:spPr>
    </c:plotArea>
    <c:legend>
      <c:legendPos val="b"/>
      <c:layout>
        <c:manualLayout>
          <c:xMode val="edge"/>
          <c:yMode val="edge"/>
          <c:x val="0.13355709523176396"/>
          <c:y val="0.78571290833543761"/>
          <c:w val="0.77791375515208816"/>
          <c:h val="0.14042897699012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4"/>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75371096061174E-2"/>
          <c:y val="7.6156208351737434E-2"/>
          <c:w val="0.88260534383106359"/>
          <c:h val="0.63607049118860137"/>
        </c:manualLayout>
      </c:layout>
      <c:barChart>
        <c:barDir val="col"/>
        <c:grouping val="stacked"/>
        <c:varyColors val="0"/>
        <c:ser>
          <c:idx val="0"/>
          <c:order val="0"/>
          <c:tx>
            <c:strRef>
              <c:f>'2.1.2 Structure des âges'!$A$42</c:f>
              <c:strCache>
                <c:ptCount val="1"/>
                <c:pt idx="0">
                  <c:v>avant 60 ans</c:v>
                </c:pt>
              </c:strCache>
            </c:strRef>
          </c:tx>
          <c:spPr>
            <a:solidFill>
              <a:schemeClr val="accent1"/>
            </a:solidFill>
            <a:ln>
              <a:noFill/>
            </a:ln>
            <a:effectLst/>
          </c:spPr>
          <c:invertIfNegative val="0"/>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FD-4049-9538-740ECF8627F0}"/>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âges'!$B$42:$T$42</c:f>
              <c:numCache>
                <c:formatCode>_-* #\ ##0_-;\-* #\ ##0_-;_-* "-"??_-;_-@_-</c:formatCode>
                <c:ptCount val="19"/>
                <c:pt idx="0">
                  <c:v>15.717459355750782</c:v>
                </c:pt>
                <c:pt idx="1">
                  <c:v>3.6321527424730271</c:v>
                </c:pt>
                <c:pt idx="2">
                  <c:v>6.0079036589511903</c:v>
                </c:pt>
                <c:pt idx="3">
                  <c:v>5.4298732863210111</c:v>
                </c:pt>
                <c:pt idx="4">
                  <c:v>6.8394160322948583</c:v>
                </c:pt>
                <c:pt idx="5">
                  <c:v>6.6275770537045631</c:v>
                </c:pt>
                <c:pt idx="6">
                  <c:v>2.1491540854259918</c:v>
                </c:pt>
                <c:pt idx="7">
                  <c:v>1.5167434924078091</c:v>
                </c:pt>
                <c:pt idx="8">
                  <c:v>0.92591832277072594</c:v>
                </c:pt>
                <c:pt idx="9">
                  <c:v>0.70781007615974056</c:v>
                </c:pt>
                <c:pt idx="10">
                  <c:v>0.4127246563179327</c:v>
                </c:pt>
                <c:pt idx="11">
                  <c:v>0.36937117836045186</c:v>
                </c:pt>
                <c:pt idx="12">
                  <c:v>0</c:v>
                </c:pt>
                <c:pt idx="13">
                  <c:v>0.3572834347654949</c:v>
                </c:pt>
                <c:pt idx="14">
                  <c:v>0.29483282674772038</c:v>
                </c:pt>
                <c:pt idx="15">
                  <c:v>0.26769509305200739</c:v>
                </c:pt>
                <c:pt idx="16">
                  <c:v>0.2256697168599183</c:v>
                </c:pt>
                <c:pt idx="17">
                  <c:v>0.25757599488550043</c:v>
                </c:pt>
                <c:pt idx="18">
                  <c:v>0.31314495027191369</c:v>
                </c:pt>
              </c:numCache>
            </c:numRef>
          </c:val>
          <c:extLst>
            <c:ext xmlns:c16="http://schemas.microsoft.com/office/drawing/2014/chart" uri="{C3380CC4-5D6E-409C-BE32-E72D297353CC}">
              <c16:uniqueId val="{00000001-29FD-4049-9538-740ECF8627F0}"/>
            </c:ext>
          </c:extLst>
        </c:ser>
        <c:ser>
          <c:idx val="1"/>
          <c:order val="1"/>
          <c:tx>
            <c:strRef>
              <c:f>'2.1.2 Structure des âges'!$A$43</c:f>
              <c:strCache>
                <c:ptCount val="1"/>
                <c:pt idx="0">
                  <c:v>60 ans</c:v>
                </c:pt>
              </c:strCache>
            </c:strRef>
          </c:tx>
          <c:spPr>
            <a:solidFill>
              <a:schemeClr val="accent2"/>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FD-4049-9538-740ECF8627F0}"/>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9FD-4049-9538-740ECF8627F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âges'!$B$43:$T$43</c:f>
              <c:numCache>
                <c:formatCode>_-* #\ ##0_-;\-* #\ ##0_-;_-* "-"??_-;_-@_-</c:formatCode>
                <c:ptCount val="19"/>
                <c:pt idx="0">
                  <c:v>54.629910128243964</c:v>
                </c:pt>
                <c:pt idx="1">
                  <c:v>61.034852849799471</c:v>
                </c:pt>
                <c:pt idx="2">
                  <c:v>59.970181933870016</c:v>
                </c:pt>
                <c:pt idx="3">
                  <c:v>51.052786553078512</c:v>
                </c:pt>
                <c:pt idx="4">
                  <c:v>47.229621736814067</c:v>
                </c:pt>
                <c:pt idx="5">
                  <c:v>51.517953955811279</c:v>
                </c:pt>
                <c:pt idx="6">
                  <c:v>22.98308170851984</c:v>
                </c:pt>
                <c:pt idx="7">
                  <c:v>25.95529419739696</c:v>
                </c:pt>
                <c:pt idx="8">
                  <c:v>26.166471508878995</c:v>
                </c:pt>
                <c:pt idx="9">
                  <c:v>24.912732006579205</c:v>
                </c:pt>
                <c:pt idx="10">
                  <c:v>21.677076635742935</c:v>
                </c:pt>
                <c:pt idx="11">
                  <c:v>20.29468727329257</c:v>
                </c:pt>
                <c:pt idx="12">
                  <c:v>0</c:v>
                </c:pt>
                <c:pt idx="13">
                  <c:v>20.301571441547825</c:v>
                </c:pt>
                <c:pt idx="14">
                  <c:v>19.966565349544073</c:v>
                </c:pt>
                <c:pt idx="15">
                  <c:v>17.035698147311344</c:v>
                </c:pt>
                <c:pt idx="16">
                  <c:v>16.09141757861801</c:v>
                </c:pt>
                <c:pt idx="17">
                  <c:v>14.944818365495923</c:v>
                </c:pt>
                <c:pt idx="18">
                  <c:v>11.489777229715056</c:v>
                </c:pt>
              </c:numCache>
            </c:numRef>
          </c:val>
          <c:extLst>
            <c:ext xmlns:c16="http://schemas.microsoft.com/office/drawing/2014/chart" uri="{C3380CC4-5D6E-409C-BE32-E72D297353CC}">
              <c16:uniqueId val="{00000004-29FD-4049-9538-740ECF8627F0}"/>
            </c:ext>
          </c:extLst>
        </c:ser>
        <c:ser>
          <c:idx val="2"/>
          <c:order val="2"/>
          <c:tx>
            <c:strRef>
              <c:f>'2.1.2 Structure des âges'!$A$44</c:f>
              <c:strCache>
                <c:ptCount val="1"/>
                <c:pt idx="0">
                  <c:v>61 ans</c:v>
                </c:pt>
              </c:strCache>
            </c:strRef>
          </c:tx>
          <c:spPr>
            <a:solidFill>
              <a:schemeClr val="accent3"/>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9FD-4049-9538-740ECF8627F0}"/>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9FD-4049-9538-740ECF8627F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âges'!$B$44:$T$44</c:f>
              <c:numCache>
                <c:formatCode>_-* #\ ##0_-;\-* #\ ##0_-;_-* "-"??_-;_-@_-</c:formatCode>
                <c:ptCount val="19"/>
                <c:pt idx="0">
                  <c:v>4.8722609310310006</c:v>
                </c:pt>
                <c:pt idx="1">
                  <c:v>5.7702084392475843</c:v>
                </c:pt>
                <c:pt idx="2">
                  <c:v>5.6420397303897873</c:v>
                </c:pt>
                <c:pt idx="3">
                  <c:v>6.2897695797337967</c:v>
                </c:pt>
                <c:pt idx="4">
                  <c:v>6.6615297150600883</c:v>
                </c:pt>
                <c:pt idx="5">
                  <c:v>8.0639520505950504</c:v>
                </c:pt>
                <c:pt idx="6">
                  <c:v>38.817995599726878</c:v>
                </c:pt>
                <c:pt idx="7">
                  <c:v>32.928585954446852</c:v>
                </c:pt>
                <c:pt idx="8">
                  <c:v>35.251408666976509</c:v>
                </c:pt>
                <c:pt idx="9">
                  <c:v>3.5968912482558095</c:v>
                </c:pt>
                <c:pt idx="10">
                  <c:v>3.3437433024096022</c:v>
                </c:pt>
                <c:pt idx="11">
                  <c:v>3.5110503679137732</c:v>
                </c:pt>
                <c:pt idx="12">
                  <c:v>0</c:v>
                </c:pt>
                <c:pt idx="13">
                  <c:v>3.5304447875980256</c:v>
                </c:pt>
                <c:pt idx="14">
                  <c:v>4.7021276595744679</c:v>
                </c:pt>
                <c:pt idx="15">
                  <c:v>4.7654200575954571</c:v>
                </c:pt>
                <c:pt idx="16">
                  <c:v>4.8316939315335725</c:v>
                </c:pt>
                <c:pt idx="17">
                  <c:v>5.002441917253889</c:v>
                </c:pt>
                <c:pt idx="18">
                  <c:v>6.7963995923952245</c:v>
                </c:pt>
              </c:numCache>
            </c:numRef>
          </c:val>
          <c:extLst>
            <c:ext xmlns:c16="http://schemas.microsoft.com/office/drawing/2014/chart" uri="{C3380CC4-5D6E-409C-BE32-E72D297353CC}">
              <c16:uniqueId val="{00000007-29FD-4049-9538-740ECF8627F0}"/>
            </c:ext>
          </c:extLst>
        </c:ser>
        <c:ser>
          <c:idx val="3"/>
          <c:order val="3"/>
          <c:tx>
            <c:strRef>
              <c:f>'2.1.2 Structure des âges'!$A$45</c:f>
              <c:strCache>
                <c:ptCount val="1"/>
                <c:pt idx="0">
                  <c:v>62-64 ans</c:v>
                </c:pt>
              </c:strCache>
            </c:strRef>
          </c:tx>
          <c:spPr>
            <a:solidFill>
              <a:schemeClr val="accent4"/>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9FD-4049-9538-740ECF8627F0}"/>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9FD-4049-9538-740ECF8627F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âges'!$B$45:$T$45</c:f>
              <c:numCache>
                <c:formatCode>_-* #\ ##0_-;\-* #\ ##0_-;_-* "-"??_-;_-@_-</c:formatCode>
                <c:ptCount val="19"/>
                <c:pt idx="0">
                  <c:v>6.4096738362112475</c:v>
                </c:pt>
                <c:pt idx="1">
                  <c:v>8.5409252669039137</c:v>
                </c:pt>
                <c:pt idx="2">
                  <c:v>8.8512246928520852</c:v>
                </c:pt>
                <c:pt idx="3">
                  <c:v>10.920965732242701</c:v>
                </c:pt>
                <c:pt idx="4">
                  <c:v>11.624468575801025</c:v>
                </c:pt>
                <c:pt idx="5">
                  <c:v>10.841587563123092</c:v>
                </c:pt>
                <c:pt idx="6">
                  <c:v>12.098171610651695</c:v>
                </c:pt>
                <c:pt idx="7">
                  <c:v>14.053179229934923</c:v>
                </c:pt>
                <c:pt idx="8">
                  <c:v>17.069545695662242</c:v>
                </c:pt>
                <c:pt idx="9">
                  <c:v>53.19301856052634</c:v>
                </c:pt>
                <c:pt idx="10">
                  <c:v>53.810967208597404</c:v>
                </c:pt>
                <c:pt idx="11">
                  <c:v>56.743574463674996</c:v>
                </c:pt>
                <c:pt idx="12">
                  <c:v>0</c:v>
                </c:pt>
                <c:pt idx="13">
                  <c:v>57.147182608169075</c:v>
                </c:pt>
                <c:pt idx="14">
                  <c:v>57.209726443768993</c:v>
                </c:pt>
                <c:pt idx="15">
                  <c:v>59.164642175921166</c:v>
                </c:pt>
                <c:pt idx="16">
                  <c:v>58.522019872025631</c:v>
                </c:pt>
                <c:pt idx="17">
                  <c:v>56.592251077504883</c:v>
                </c:pt>
                <c:pt idx="18">
                  <c:v>56.414232149446988</c:v>
                </c:pt>
              </c:numCache>
            </c:numRef>
          </c:val>
          <c:extLst>
            <c:ext xmlns:c16="http://schemas.microsoft.com/office/drawing/2014/chart" uri="{C3380CC4-5D6E-409C-BE32-E72D297353CC}">
              <c16:uniqueId val="{0000000A-29FD-4049-9538-740ECF8627F0}"/>
            </c:ext>
          </c:extLst>
        </c:ser>
        <c:ser>
          <c:idx val="4"/>
          <c:order val="4"/>
          <c:tx>
            <c:strRef>
              <c:f>'2.1.2 Structure des âges'!$A$46</c:f>
              <c:strCache>
                <c:ptCount val="1"/>
                <c:pt idx="0">
                  <c:v>65 ans</c:v>
                </c:pt>
              </c:strCache>
            </c:strRef>
          </c:tx>
          <c:spPr>
            <a:solidFill>
              <a:schemeClr val="accent5"/>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9FD-4049-9538-740ECF8627F0}"/>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9FD-4049-9538-740ECF8627F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âges'!$B$46:$T$46</c:f>
              <c:numCache>
                <c:formatCode>_-* #\ ##0_-;\-* #\ ##0_-;_-* "-"??_-;_-@_-</c:formatCode>
                <c:ptCount val="19"/>
                <c:pt idx="0">
                  <c:v>15.66696960517015</c:v>
                </c:pt>
                <c:pt idx="1">
                  <c:v>17.601536462746427</c:v>
                </c:pt>
                <c:pt idx="2">
                  <c:v>16.10284737579185</c:v>
                </c:pt>
                <c:pt idx="3">
                  <c:v>22.388079564944711</c:v>
                </c:pt>
                <c:pt idx="4">
                  <c:v>23.615615379389503</c:v>
                </c:pt>
                <c:pt idx="5">
                  <c:v>19.218832081968195</c:v>
                </c:pt>
                <c:pt idx="6">
                  <c:v>19.701995296259767</c:v>
                </c:pt>
                <c:pt idx="7">
                  <c:v>20.615340292841651</c:v>
                </c:pt>
                <c:pt idx="8">
                  <c:v>15.435968264551846</c:v>
                </c:pt>
                <c:pt idx="9">
                  <c:v>12.348479533531332</c:v>
                </c:pt>
                <c:pt idx="10">
                  <c:v>14.435259177612442</c:v>
                </c:pt>
                <c:pt idx="11">
                  <c:v>5.2247966110477773</c:v>
                </c:pt>
                <c:pt idx="12">
                  <c:v>0</c:v>
                </c:pt>
                <c:pt idx="13">
                  <c:v>5.3925576043842911</c:v>
                </c:pt>
                <c:pt idx="14">
                  <c:v>5.8085106382978715</c:v>
                </c:pt>
                <c:pt idx="15">
                  <c:v>5.5603029801398574</c:v>
                </c:pt>
                <c:pt idx="16">
                  <c:v>5.7135986636254845</c:v>
                </c:pt>
                <c:pt idx="17">
                  <c:v>6.2807820400189662</c:v>
                </c:pt>
                <c:pt idx="18">
                  <c:v>6.7063438428747375</c:v>
                </c:pt>
              </c:numCache>
            </c:numRef>
          </c:val>
          <c:extLst>
            <c:ext xmlns:c16="http://schemas.microsoft.com/office/drawing/2014/chart" uri="{C3380CC4-5D6E-409C-BE32-E72D297353CC}">
              <c16:uniqueId val="{0000000D-29FD-4049-9538-740ECF8627F0}"/>
            </c:ext>
          </c:extLst>
        </c:ser>
        <c:ser>
          <c:idx val="5"/>
          <c:order val="5"/>
          <c:tx>
            <c:strRef>
              <c:f>'2.1.2 Structure des âges'!$A$47</c:f>
              <c:strCache>
                <c:ptCount val="1"/>
                <c:pt idx="0">
                  <c:v>66 ans</c:v>
                </c:pt>
              </c:strCache>
            </c:strRef>
          </c:tx>
          <c:spPr>
            <a:solidFill>
              <a:schemeClr val="accent6"/>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29FD-4049-9538-740ECF8627F0}"/>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9FD-4049-9538-740ECF8627F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'2.1.2 Structure des âges'!$B$41:$T$41</c:f>
              <c:strCache>
                <c:ptCount val="19"/>
                <c:pt idx="0">
                  <c:v>2008</c:v>
                </c:pt>
                <c:pt idx="1">
                  <c:v>2009</c:v>
                </c:pt>
                <c:pt idx="2">
                  <c:v>2010</c:v>
                </c:pt>
                <c:pt idx="3">
                  <c:v>2011</c:v>
                </c:pt>
                <c:pt idx="4">
                  <c:v>2012</c:v>
                </c:pt>
                <c:pt idx="5">
                  <c:v>2013</c:v>
                </c:pt>
                <c:pt idx="6">
                  <c:v>2014</c:v>
                </c:pt>
                <c:pt idx="7">
                  <c:v>2015</c:v>
                </c:pt>
                <c:pt idx="8">
                  <c:v>2016</c:v>
                </c:pt>
                <c:pt idx="9">
                  <c:v>2017</c:v>
                </c:pt>
                <c:pt idx="10">
                  <c:v>2018</c:v>
                </c:pt>
                <c:pt idx="11">
                  <c:v>2019*</c:v>
                </c:pt>
                <c:pt idx="13">
                  <c:v>2019*</c:v>
                </c:pt>
                <c:pt idx="14">
                  <c:v>2020</c:v>
                </c:pt>
                <c:pt idx="15">
                  <c:v>2021</c:v>
                </c:pt>
                <c:pt idx="16">
                  <c:v>2022</c:v>
                </c:pt>
                <c:pt idx="17">
                  <c:v>2023</c:v>
                </c:pt>
                <c:pt idx="18">
                  <c:v>2024</c:v>
                </c:pt>
              </c:strCache>
            </c:strRef>
          </c:cat>
          <c:val>
            <c:numRef>
              <c:f>'2.1.2 Structure des âges'!$B$47:$T$47</c:f>
              <c:numCache>
                <c:formatCode>_-* #\ ##0_-;\-* #\ ##0_-;_-* "-"??_-;_-@_-</c:formatCode>
                <c:ptCount val="19"/>
                <c:pt idx="0">
                  <c:v>0.83235637138847196</c:v>
                </c:pt>
                <c:pt idx="1">
                  <c:v>1.0032377756245126</c:v>
                </c:pt>
                <c:pt idx="2">
                  <c:v>0.99902997713740338</c:v>
                </c:pt>
                <c:pt idx="3">
                  <c:v>1.1653266657683421</c:v>
                </c:pt>
                <c:pt idx="4">
                  <c:v>1.2747029566672508</c:v>
                </c:pt>
                <c:pt idx="5">
                  <c:v>1.3323343873968923</c:v>
                </c:pt>
                <c:pt idx="6">
                  <c:v>1.4727258933313103</c:v>
                </c:pt>
                <c:pt idx="7">
                  <c:v>1.6613001626898045</c:v>
                </c:pt>
                <c:pt idx="8">
                  <c:v>1.8061812191969573</c:v>
                </c:pt>
                <c:pt idx="9">
                  <c:v>1.8978352548661943</c:v>
                </c:pt>
                <c:pt idx="10">
                  <c:v>2.7793086555831112</c:v>
                </c:pt>
                <c:pt idx="11">
                  <c:v>9.7935990776246253</c:v>
                </c:pt>
                <c:pt idx="12">
                  <c:v>0</c:v>
                </c:pt>
                <c:pt idx="13">
                  <c:v>9.7935990776246253</c:v>
                </c:pt>
                <c:pt idx="14">
                  <c:v>7.6904359347502904</c:v>
                </c:pt>
                <c:pt idx="15">
                  <c:v>7.8332505640984342</c:v>
                </c:pt>
                <c:pt idx="16">
                  <c:v>2.5816843270531886</c:v>
                </c:pt>
                <c:pt idx="17">
                  <c:v>2.6946521300210589</c:v>
                </c:pt>
                <c:pt idx="18">
                  <c:v>2.9364552659833771</c:v>
                </c:pt>
              </c:numCache>
            </c:numRef>
          </c:val>
          <c:extLst>
            <c:ext xmlns:c16="http://schemas.microsoft.com/office/drawing/2014/chart" uri="{C3380CC4-5D6E-409C-BE32-E72D297353CC}">
              <c16:uniqueId val="{00000010-29FD-4049-9538-740ECF8627F0}"/>
            </c:ext>
          </c:extLst>
        </c:ser>
        <c:ser>
          <c:idx val="6"/>
          <c:order val="6"/>
          <c:tx>
            <c:strRef>
              <c:f>'2.1.2 Structure des âges'!$A$48</c:f>
              <c:strCache>
                <c:ptCount val="1"/>
                <c:pt idx="0">
                  <c:v>67 ans</c:v>
                </c:pt>
              </c:strCache>
            </c:strRef>
          </c:tx>
          <c:spPr>
            <a:solidFill>
              <a:schemeClr val="accent1">
                <a:lumMod val="60000"/>
              </a:schemeClr>
            </a:solidFill>
            <a:ln>
              <a:noFill/>
            </a:ln>
            <a:effectLst/>
          </c:spPr>
          <c:invertIfNegative val="0"/>
          <c:dLbls>
            <c:dLbl>
              <c:idx val="18"/>
              <c:layout>
                <c:manualLayout>
                  <c:x val="-6.8259373436282559E-3"/>
                  <c:y val="-3.703702623592119E-3"/>
                </c:manualLayout>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241-4F5D-957F-E99D67F3CA04}"/>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'2.1.2 Structure des âges'!$B$48:$T$48</c:f>
              <c:numCache>
                <c:formatCode>_-* #\ ##0_-;\-* #\ ##0_-;_-* "-"??_-;_-@_-</c:formatCode>
                <c:ptCount val="19"/>
                <c:pt idx="0">
                  <c:v>0.43381672041858066</c:v>
                </c:pt>
                <c:pt idx="1">
                  <c:v>0.51712830572164581</c:v>
                </c:pt>
                <c:pt idx="2">
                  <c:v>0.56532682908571441</c:v>
                </c:pt>
                <c:pt idx="3">
                  <c:v>0.66259758883016506</c:v>
                </c:pt>
                <c:pt idx="4">
                  <c:v>0.68937652186660847</c:v>
                </c:pt>
                <c:pt idx="5">
                  <c:v>0.65409497107788128</c:v>
                </c:pt>
                <c:pt idx="6">
                  <c:v>0.84576284045216588</c:v>
                </c:pt>
                <c:pt idx="7">
                  <c:v>1.0000338937093276</c:v>
                </c:pt>
                <c:pt idx="8">
                  <c:v>1.0449837332015128</c:v>
                </c:pt>
                <c:pt idx="9">
                  <c:v>1.0829182354637792</c:v>
                </c:pt>
                <c:pt idx="10">
                  <c:v>1.1388199993876489</c:v>
                </c:pt>
                <c:pt idx="11">
                  <c:v>1.3884210799046532</c:v>
                </c:pt>
                <c:pt idx="12">
                  <c:v>0</c:v>
                </c:pt>
                <c:pt idx="13">
                  <c:v>1.3884210799046532</c:v>
                </c:pt>
                <c:pt idx="14">
                  <c:v>1.8246496462317838</c:v>
                </c:pt>
                <c:pt idx="15">
                  <c:v>2.4660757987231166</c:v>
                </c:pt>
                <c:pt idx="16">
                  <c:v>8.64104428448044</c:v>
                </c:pt>
                <c:pt idx="17">
                  <c:v>9.8818624638161978</c:v>
                </c:pt>
                <c:pt idx="18">
                  <c:v>10.259977129180644</c:v>
                </c:pt>
              </c:numCache>
            </c:numRef>
          </c:val>
          <c:extLst>
            <c:ext xmlns:c16="http://schemas.microsoft.com/office/drawing/2014/chart" uri="{C3380CC4-5D6E-409C-BE32-E72D297353CC}">
              <c16:uniqueId val="{00000000-9241-4F5D-957F-E99D67F3CA04}"/>
            </c:ext>
          </c:extLst>
        </c:ser>
        <c:ser>
          <c:idx val="7"/>
          <c:order val="7"/>
          <c:tx>
            <c:strRef>
              <c:f>'2.1.2 Structure des âges'!$A$49</c:f>
              <c:strCache>
                <c:ptCount val="1"/>
                <c:pt idx="0">
                  <c:v>68 ans et plus</c:v>
                </c:pt>
              </c:strCache>
            </c:strRef>
          </c:tx>
          <c:spPr>
            <a:solidFill>
              <a:schemeClr val="accent2">
                <a:lumMod val="60000"/>
              </a:schemeClr>
            </a:solidFill>
            <a:ln>
              <a:noFill/>
            </a:ln>
            <a:effectLst/>
          </c:spPr>
          <c:invertIfNegative val="0"/>
          <c:dLbls>
            <c:dLbl>
              <c:idx val="18"/>
              <c:layout>
                <c:manualLayout>
                  <c:x val="-4.5506248957521709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241-4F5D-957F-E99D67F3CA04}"/>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Arial" panose="020B0604020202020204" pitchFamily="34" charset="0"/>
                    <a:ea typeface="+mn-ea"/>
                    <a:cs typeface="Arial" panose="020B0604020202020204" pitchFamily="34" charset="0"/>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'2.1.2 Structure des âges'!$B$49:$T$49</c:f>
              <c:numCache>
                <c:formatCode>_-* #\ ##0_-;\-* #\ ##0_-;_-* "-"??_-;_-@_-</c:formatCode>
                <c:ptCount val="19"/>
                <c:pt idx="0">
                  <c:v>1.7933524011975959</c:v>
                </c:pt>
                <c:pt idx="1">
                  <c:v>1.8955462860113914</c:v>
                </c:pt>
                <c:pt idx="2">
                  <c:v>1.8614458019219553</c:v>
                </c:pt>
                <c:pt idx="3">
                  <c:v>2.0906010290807644</c:v>
                </c:pt>
                <c:pt idx="4">
                  <c:v>2.0652690821066031</c:v>
                </c:pt>
                <c:pt idx="5">
                  <c:v>1.7436679363230498</c:v>
                </c:pt>
                <c:pt idx="6">
                  <c:v>1.9311129656323496</c:v>
                </c:pt>
                <c:pt idx="7">
                  <c:v>2.2695227765726682</c:v>
                </c:pt>
                <c:pt idx="8">
                  <c:v>2.2995225887612105</c:v>
                </c:pt>
                <c:pt idx="9">
                  <c:v>2.260315084617603</c:v>
                </c:pt>
                <c:pt idx="10">
                  <c:v>2.4021003643489176</c:v>
                </c:pt>
                <c:pt idx="11">
                  <c:v>2.6744999481811584</c:v>
                </c:pt>
                <c:pt idx="12">
                  <c:v>0</c:v>
                </c:pt>
                <c:pt idx="13">
                  <c:v>2.0889399660059982</c:v>
                </c:pt>
                <c:pt idx="14">
                  <c:v>2.5031515010847993</c:v>
                </c:pt>
                <c:pt idx="15">
                  <c:v>2.9069151831586231</c:v>
                </c:pt>
                <c:pt idx="16">
                  <c:v>3.3928716258037528</c:v>
                </c:pt>
                <c:pt idx="17">
                  <c:v>4.3456160110035782</c:v>
                </c:pt>
                <c:pt idx="18">
                  <c:v>5.0836698401320612</c:v>
                </c:pt>
              </c:numCache>
            </c:numRef>
          </c:val>
          <c:extLst>
            <c:ext xmlns:c16="http://schemas.microsoft.com/office/drawing/2014/chart" uri="{C3380CC4-5D6E-409C-BE32-E72D297353CC}">
              <c16:uniqueId val="{00000001-9241-4F5D-957F-E99D67F3CA04}"/>
            </c:ext>
          </c:extLst>
        </c:ser>
        <c:dLbls>
          <c:showLegendKey val="0"/>
          <c:showVal val="0"/>
          <c:showCatName val="0"/>
          <c:showSerName val="0"/>
          <c:showPercent val="0"/>
          <c:showBubbleSize val="0"/>
        </c:dLbls>
        <c:gapWidth val="20"/>
        <c:overlap val="100"/>
        <c:axId val="1371747760"/>
        <c:axId val="1478506016"/>
      </c:barChart>
      <c:catAx>
        <c:axId val="137174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crossAx val="1478506016"/>
        <c:crosses val="autoZero"/>
        <c:auto val="1"/>
        <c:lblAlgn val="ctr"/>
        <c:lblOffset val="100"/>
        <c:noMultiLvlLbl val="0"/>
      </c:catAx>
      <c:valAx>
        <c:axId val="1478506016"/>
        <c:scaling>
          <c:orientation val="minMax"/>
          <c:max val="100"/>
          <c:min val="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GB"/>
                  <a:t>Part (%)</a:t>
                </a:r>
              </a:p>
            </c:rich>
          </c:tx>
          <c:layout>
            <c:manualLayout>
              <c:xMode val="edge"/>
              <c:yMode val="edge"/>
              <c:x val="5.2895225533557251E-2"/>
              <c:y val="6.5995060816174834E-3"/>
            </c:manualLayout>
          </c:layout>
          <c:overlay val="0"/>
          <c:spPr>
            <a:noFill/>
            <a:ln>
              <a:noFill/>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crossAx val="1371747760"/>
        <c:crosses val="autoZero"/>
        <c:crossBetween val="between"/>
      </c:valAx>
      <c:spPr>
        <a:noFill/>
        <a:ln>
          <a:noFill/>
        </a:ln>
        <a:effectLst/>
      </c:spPr>
    </c:plotArea>
    <c:legend>
      <c:legendPos val="b"/>
      <c:layout>
        <c:manualLayout>
          <c:xMode val="edge"/>
          <c:yMode val="edge"/>
          <c:x val="4.5590038087344346E-2"/>
          <c:y val="0.90653200264860512"/>
          <c:w val="0.89999983875738554"/>
          <c:h val="6.3197123593723065E-2"/>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567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5</xdr:col>
      <xdr:colOff>13334</xdr:colOff>
      <xdr:row>3</xdr:row>
      <xdr:rowOff>466725</xdr:rowOff>
    </xdr:from>
    <xdr:to>
      <xdr:col>12</xdr:col>
      <xdr:colOff>289560</xdr:colOff>
      <xdr:row>17</xdr:row>
      <xdr:rowOff>49530</xdr:rowOff>
    </xdr:to>
    <xdr:graphicFrame macro="">
      <xdr:nvGraphicFramePr>
        <xdr:cNvPr id="2" name="Graphique 1">
          <a:extLst>
            <a:ext uri="{FF2B5EF4-FFF2-40B4-BE49-F238E27FC236}">
              <a16:creationId xmlns:a16="http://schemas.microsoft.com/office/drawing/2014/main" id="{7639A6E5-4D0D-452E-BB05-01E4AF6076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88264</xdr:colOff>
      <xdr:row>25</xdr:row>
      <xdr:rowOff>474980</xdr:rowOff>
    </xdr:from>
    <xdr:to>
      <xdr:col>11</xdr:col>
      <xdr:colOff>544830</xdr:colOff>
      <xdr:row>40</xdr:row>
      <xdr:rowOff>143510</xdr:rowOff>
    </xdr:to>
    <xdr:graphicFrame macro="">
      <xdr:nvGraphicFramePr>
        <xdr:cNvPr id="3" name="Graphique 2">
          <a:extLst>
            <a:ext uri="{FF2B5EF4-FFF2-40B4-BE49-F238E27FC236}">
              <a16:creationId xmlns:a16="http://schemas.microsoft.com/office/drawing/2014/main" id="{7C24B630-E1F9-4E96-8E21-3EC9AC9ED0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711686</xdr:colOff>
      <xdr:row>3</xdr:row>
      <xdr:rowOff>67927</xdr:rowOff>
    </xdr:from>
    <xdr:to>
      <xdr:col>12</xdr:col>
      <xdr:colOff>702161</xdr:colOff>
      <xdr:row>19</xdr:row>
      <xdr:rowOff>175961</xdr:rowOff>
    </xdr:to>
    <xdr:graphicFrame macro="">
      <xdr:nvGraphicFramePr>
        <xdr:cNvPr id="5" name="Graphique 4">
          <a:extLst>
            <a:ext uri="{FF2B5EF4-FFF2-40B4-BE49-F238E27FC236}">
              <a16:creationId xmlns:a16="http://schemas.microsoft.com/office/drawing/2014/main" id="{18BF7679-628C-6604-8BDB-5990B0AA970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0.20035</cdr:x>
      <cdr:y>0.03218</cdr:y>
    </cdr:from>
    <cdr:to>
      <cdr:x>0.8398</cdr:x>
      <cdr:y>0.68428</cdr:y>
    </cdr:to>
    <cdr:grpSp>
      <cdr:nvGrpSpPr>
        <cdr:cNvPr id="2" name="Groupe 1">
          <a:extLst xmlns:a="http://schemas.openxmlformats.org/drawingml/2006/main">
            <a:ext uri="{FF2B5EF4-FFF2-40B4-BE49-F238E27FC236}">
              <a16:creationId xmlns:a16="http://schemas.microsoft.com/office/drawing/2014/main" id="{ECA637FF-267B-2013-99B2-3959573791CD}"/>
            </a:ext>
          </a:extLst>
        </cdr:cNvPr>
        <cdr:cNvGrpSpPr/>
      </cdr:nvGrpSpPr>
      <cdr:grpSpPr>
        <a:xfrm xmlns:a="http://schemas.openxmlformats.org/drawingml/2006/main">
          <a:off x="1227907" y="102668"/>
          <a:ext cx="3919066" cy="2080479"/>
          <a:chOff x="44284" y="-3989241"/>
          <a:chExt cx="3255352" cy="2086348"/>
        </a:xfrm>
      </cdr:grpSpPr>
      <cdr:sp macro="" textlink="">
        <cdr:nvSpPr>
          <cdr:cNvPr id="3" name="Accolades 2">
            <a:extLst xmlns:a="http://schemas.openxmlformats.org/drawingml/2006/main">
              <a:ext uri="{FF2B5EF4-FFF2-40B4-BE49-F238E27FC236}">
                <a16:creationId xmlns:a16="http://schemas.microsoft.com/office/drawing/2014/main" id="{EBACA0CE-41FE-FAC6-6E01-EF1A80B2C144}"/>
              </a:ext>
            </a:extLst>
          </cdr:cNvPr>
          <cdr:cNvSpPr/>
        </cdr:nvSpPr>
        <cdr:spPr>
          <a:xfrm xmlns:a="http://schemas.openxmlformats.org/drawingml/2006/main">
            <a:off x="44284" y="-3989241"/>
            <a:ext cx="3255352" cy="2086348"/>
          </a:xfrm>
          <a:prstGeom xmlns:a="http://schemas.openxmlformats.org/drawingml/2006/main" prst="bracePair">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p xmlns:a="http://schemas.openxmlformats.org/drawingml/2006/main">
            <a:endParaRPr lang="fr-FR"/>
          </a:p>
        </cdr:txBody>
      </cdr:sp>
      <cdr:sp macro="" textlink="">
        <cdr:nvSpPr>
          <cdr:cNvPr id="4" name="ZoneTexte 9">
            <a:extLst xmlns:a="http://schemas.openxmlformats.org/drawingml/2006/main">
              <a:ext uri="{FF2B5EF4-FFF2-40B4-BE49-F238E27FC236}">
                <a16:creationId xmlns:a16="http://schemas.microsoft.com/office/drawing/2014/main" id="{585E7FF4-8AB1-7FC2-E236-0A8A1DC7D790}"/>
              </a:ext>
            </a:extLst>
          </cdr:cNvPr>
          <cdr:cNvSpPr txBox="1"/>
        </cdr:nvSpPr>
        <cdr:spPr>
          <a:xfrm xmlns:a="http://schemas.openxmlformats.org/drawingml/2006/main">
            <a:off x="1132700" y="-3944244"/>
            <a:ext cx="1188220" cy="22459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p xmlns:a="http://schemas.openxmlformats.org/drawingml/2006/main">
            <a:pPr algn="ctr">
              <a:lnSpc>
                <a:spcPct val="107000"/>
              </a:lnSpc>
              <a:spcAft>
                <a:spcPts val="600"/>
              </a:spcAft>
            </a:pPr>
            <a:r>
              <a:rPr lang="fr-FR" sz="1100" b="1">
                <a:solidFill>
                  <a:srgbClr val="000000"/>
                </a:solidFill>
                <a:effectLst/>
                <a:ea typeface="Arial" panose="020B0604020202020204" pitchFamily="34" charset="0"/>
                <a:cs typeface="Times New Roman" panose="02020603050405020304" pitchFamily="18" charset="0"/>
              </a:rPr>
              <a:t>Pensions à taux plein</a:t>
            </a:r>
            <a:endParaRPr lang="fr-FR" sz="1100">
              <a:effectLst/>
              <a:ea typeface="Arial" panose="020B0604020202020204" pitchFamily="34" charset="0"/>
              <a:cs typeface="Times New Roman" panose="02020603050405020304" pitchFamily="18" charset="0"/>
            </a:endParaRP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1</xdr:col>
      <xdr:colOff>85724</xdr:colOff>
      <xdr:row>22</xdr:row>
      <xdr:rowOff>47624</xdr:rowOff>
    </xdr:from>
    <xdr:to>
      <xdr:col>9</xdr:col>
      <xdr:colOff>85725</xdr:colOff>
      <xdr:row>43</xdr:row>
      <xdr:rowOff>114299</xdr:rowOff>
    </xdr:to>
    <xdr:graphicFrame macro="">
      <xdr:nvGraphicFramePr>
        <xdr:cNvPr id="2" name="Graphique 1">
          <a:extLst>
            <a:ext uri="{FF2B5EF4-FFF2-40B4-BE49-F238E27FC236}">
              <a16:creationId xmlns:a16="http://schemas.microsoft.com/office/drawing/2014/main" id="{B408805A-4F0F-4D0E-8BCA-5337817ED5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1904999</xdr:colOff>
      <xdr:row>16</xdr:row>
      <xdr:rowOff>152399</xdr:rowOff>
    </xdr:from>
    <xdr:to>
      <xdr:col>8</xdr:col>
      <xdr:colOff>219075</xdr:colOff>
      <xdr:row>35</xdr:row>
      <xdr:rowOff>0</xdr:rowOff>
    </xdr:to>
    <xdr:graphicFrame macro="">
      <xdr:nvGraphicFramePr>
        <xdr:cNvPr id="2" name="Chart 3">
          <a:extLst>
            <a:ext uri="{FF2B5EF4-FFF2-40B4-BE49-F238E27FC236}">
              <a16:creationId xmlns:a16="http://schemas.microsoft.com/office/drawing/2014/main" id="{21DB71D1-9CF3-4FCF-B17B-23111CFA87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65D29-46A6-448F-BD11-781A78097C38}">
  <dimension ref="A1:U61"/>
  <sheetViews>
    <sheetView showGridLines="0" zoomScale="77" workbookViewId="0">
      <selection activeCell="S10" sqref="S10"/>
    </sheetView>
  </sheetViews>
  <sheetFormatPr baseColWidth="10" defaultRowHeight="15" x14ac:dyDescent="0.25"/>
  <cols>
    <col min="1" max="1" width="15" customWidth="1"/>
    <col min="15" max="15" width="23.85546875" customWidth="1"/>
  </cols>
  <sheetData>
    <row r="1" spans="1:21" x14ac:dyDescent="0.25">
      <c r="A1" s="109" t="s">
        <v>39</v>
      </c>
      <c r="B1" s="109"/>
      <c r="C1" s="109"/>
      <c r="D1" s="109"/>
      <c r="E1" s="20"/>
      <c r="P1" s="104"/>
      <c r="Q1" s="104"/>
      <c r="R1" s="104"/>
      <c r="S1" s="104"/>
      <c r="T1" s="104"/>
    </row>
    <row r="2" spans="1:21" ht="20.25" customHeight="1" x14ac:dyDescent="0.25">
      <c r="A2" s="110"/>
      <c r="B2" s="110"/>
      <c r="C2" s="110"/>
      <c r="D2" s="110"/>
      <c r="E2" s="32"/>
      <c r="O2" s="111" t="s">
        <v>40</v>
      </c>
      <c r="P2" s="111"/>
      <c r="Q2" s="111"/>
      <c r="R2" s="111"/>
      <c r="S2" s="111"/>
      <c r="T2" s="111"/>
      <c r="U2" s="111"/>
    </row>
    <row r="3" spans="1:21" x14ac:dyDescent="0.25">
      <c r="A3" s="105" t="s">
        <v>29</v>
      </c>
      <c r="B3" s="105" t="s">
        <v>0</v>
      </c>
      <c r="C3" s="105" t="s">
        <v>1</v>
      </c>
      <c r="D3" s="105" t="s">
        <v>2</v>
      </c>
      <c r="E3" s="33"/>
      <c r="O3" s="112"/>
      <c r="P3" s="112"/>
      <c r="Q3" s="112"/>
      <c r="R3" s="112"/>
      <c r="S3" s="112"/>
      <c r="T3" s="112"/>
      <c r="U3" s="112"/>
    </row>
    <row r="4" spans="1:21" ht="42.75" customHeight="1" x14ac:dyDescent="0.25">
      <c r="A4" s="105"/>
      <c r="B4" s="105"/>
      <c r="C4" s="105"/>
      <c r="D4" s="105"/>
      <c r="E4" s="33"/>
      <c r="F4" s="107" t="s">
        <v>56</v>
      </c>
      <c r="G4" s="107"/>
      <c r="H4" s="107"/>
      <c r="I4" s="107"/>
      <c r="J4" s="107"/>
      <c r="K4" s="107"/>
      <c r="L4" s="107"/>
      <c r="O4" s="55" t="s">
        <v>22</v>
      </c>
      <c r="P4" s="56" t="s">
        <v>19</v>
      </c>
      <c r="Q4" s="56" t="s">
        <v>20</v>
      </c>
      <c r="R4" s="56" t="s">
        <v>2</v>
      </c>
      <c r="S4" s="56" t="s">
        <v>19</v>
      </c>
      <c r="T4" s="56" t="s">
        <v>20</v>
      </c>
      <c r="U4" s="56" t="s">
        <v>2</v>
      </c>
    </row>
    <row r="5" spans="1:21" ht="15" customHeight="1" x14ac:dyDescent="0.25">
      <c r="A5" s="46" t="s">
        <v>3</v>
      </c>
      <c r="B5" s="49">
        <v>1390</v>
      </c>
      <c r="C5" s="49">
        <v>672</v>
      </c>
      <c r="D5" s="49">
        <v>2062</v>
      </c>
      <c r="E5" s="34"/>
      <c r="O5" s="57" t="s">
        <v>23</v>
      </c>
      <c r="P5" s="50">
        <f t="shared" ref="P5:R7" si="0">B5</f>
        <v>1390</v>
      </c>
      <c r="Q5" s="50">
        <f t="shared" si="0"/>
        <v>672</v>
      </c>
      <c r="R5" s="50">
        <f t="shared" si="0"/>
        <v>2062</v>
      </c>
      <c r="S5" s="51">
        <f t="shared" ref="S5:S13" si="1">P5/$P$13</f>
        <v>4.4222589153057879E-3</v>
      </c>
      <c r="T5" s="51">
        <f t="shared" ref="T5:T13" si="2">Q5/$Q$13</f>
        <v>1.9525688483911646E-3</v>
      </c>
      <c r="U5" s="51">
        <f t="shared" ref="U5:U13" si="3">R5/$R$13</f>
        <v>3.1314495027191368E-3</v>
      </c>
    </row>
    <row r="6" spans="1:21" x14ac:dyDescent="0.25">
      <c r="A6" s="46" t="s">
        <v>4</v>
      </c>
      <c r="B6" s="52">
        <v>53249</v>
      </c>
      <c r="C6" s="52">
        <v>22409</v>
      </c>
      <c r="D6" s="52">
        <v>75658</v>
      </c>
      <c r="E6" s="34"/>
      <c r="O6" s="57" t="s">
        <v>4</v>
      </c>
      <c r="P6" s="53">
        <f t="shared" si="0"/>
        <v>53249</v>
      </c>
      <c r="Q6" s="53">
        <f t="shared" si="0"/>
        <v>22409</v>
      </c>
      <c r="R6" s="53">
        <f t="shared" si="0"/>
        <v>75658</v>
      </c>
      <c r="S6" s="54">
        <f t="shared" si="1"/>
        <v>0.16941069423102006</v>
      </c>
      <c r="T6" s="54">
        <f t="shared" si="2"/>
        <v>6.511177875535358E-2</v>
      </c>
      <c r="U6" s="54">
        <f t="shared" si="3"/>
        <v>0.11489777229715056</v>
      </c>
    </row>
    <row r="7" spans="1:21" x14ac:dyDescent="0.25">
      <c r="A7" s="46" t="s">
        <v>5</v>
      </c>
      <c r="B7" s="49">
        <v>25830</v>
      </c>
      <c r="C7" s="49">
        <v>18923</v>
      </c>
      <c r="D7" s="49">
        <v>44753</v>
      </c>
      <c r="E7" s="72"/>
      <c r="O7" s="57" t="s">
        <v>5</v>
      </c>
      <c r="P7" s="50">
        <f t="shared" si="0"/>
        <v>25830</v>
      </c>
      <c r="Q7" s="50">
        <f t="shared" si="0"/>
        <v>18923</v>
      </c>
      <c r="R7" s="50">
        <f t="shared" si="0"/>
        <v>44753</v>
      </c>
      <c r="S7" s="51">
        <f t="shared" si="1"/>
        <v>8.2177660275070868E-2</v>
      </c>
      <c r="T7" s="51">
        <f t="shared" si="2"/>
        <v>5.4982827854324415E-2</v>
      </c>
      <c r="U7" s="51">
        <f t="shared" si="3"/>
        <v>6.7963995923952247E-2</v>
      </c>
    </row>
    <row r="8" spans="1:21" x14ac:dyDescent="0.25">
      <c r="A8" s="46" t="s">
        <v>6</v>
      </c>
      <c r="B8" s="52">
        <v>110535</v>
      </c>
      <c r="C8" s="52">
        <v>157527</v>
      </c>
      <c r="D8" s="52">
        <v>268062</v>
      </c>
      <c r="E8" s="72"/>
      <c r="O8" s="57" t="s">
        <v>24</v>
      </c>
      <c r="P8" s="53">
        <f>SUM(B8:B10)</f>
        <v>160027</v>
      </c>
      <c r="Q8" s="53">
        <f>SUM(C8:C10)</f>
        <v>211450</v>
      </c>
      <c r="R8" s="53">
        <f>SUM(D8:D10)</f>
        <v>371477</v>
      </c>
      <c r="S8" s="54">
        <f t="shared" si="1"/>
        <v>0.50912289743858941</v>
      </c>
      <c r="T8" s="54">
        <f t="shared" si="2"/>
        <v>0.61439089730998775</v>
      </c>
      <c r="U8" s="54">
        <f t="shared" si="3"/>
        <v>0.56414232149446986</v>
      </c>
    </row>
    <row r="9" spans="1:21" x14ac:dyDescent="0.25">
      <c r="A9" s="46" t="s">
        <v>7</v>
      </c>
      <c r="B9" s="49">
        <v>27879</v>
      </c>
      <c r="C9" s="49">
        <v>31161</v>
      </c>
      <c r="D9" s="49">
        <v>59040</v>
      </c>
      <c r="E9" s="34"/>
      <c r="O9" s="57" t="s">
        <v>9</v>
      </c>
      <c r="P9" s="50">
        <f>SUM(B11)</f>
        <v>21910</v>
      </c>
      <c r="Q9" s="50">
        <f>SUM(C11)</f>
        <v>22250</v>
      </c>
      <c r="R9" s="50">
        <f>SUM(D11)</f>
        <v>44160</v>
      </c>
      <c r="S9" s="51">
        <f t="shared" si="1"/>
        <v>6.9706253837661741E-2</v>
      </c>
      <c r="T9" s="51">
        <f t="shared" si="2"/>
        <v>6.4649787018903893E-2</v>
      </c>
      <c r="U9" s="51">
        <f t="shared" si="3"/>
        <v>6.7063438428747374E-2</v>
      </c>
    </row>
    <row r="10" spans="1:21" x14ac:dyDescent="0.25">
      <c r="A10" s="46" t="s">
        <v>8</v>
      </c>
      <c r="B10" s="52">
        <v>21613</v>
      </c>
      <c r="C10" s="52">
        <v>22762</v>
      </c>
      <c r="D10" s="52">
        <v>44375</v>
      </c>
      <c r="E10" s="34"/>
      <c r="O10" s="57" t="s">
        <v>10</v>
      </c>
      <c r="P10" s="53">
        <f>B12</f>
        <v>9602</v>
      </c>
      <c r="Q10" s="53">
        <f>C12</f>
        <v>9734</v>
      </c>
      <c r="R10" s="53">
        <f>SUM(P10:Q10)</f>
        <v>19336</v>
      </c>
      <c r="S10" s="54">
        <f t="shared" si="1"/>
        <v>3.0548582809184301E-2</v>
      </c>
      <c r="T10" s="54">
        <f t="shared" si="2"/>
        <v>2.8283192217618446E-2</v>
      </c>
      <c r="U10" s="54">
        <f t="shared" si="3"/>
        <v>2.936455265983377E-2</v>
      </c>
    </row>
    <row r="11" spans="1:21" x14ac:dyDescent="0.25">
      <c r="A11" s="46" t="s">
        <v>9</v>
      </c>
      <c r="B11" s="49">
        <v>21910</v>
      </c>
      <c r="C11" s="49">
        <v>22250</v>
      </c>
      <c r="D11" s="49">
        <v>44160</v>
      </c>
      <c r="E11" s="34"/>
      <c r="O11" s="57" t="s">
        <v>11</v>
      </c>
      <c r="P11" s="50">
        <f>B13</f>
        <v>26519</v>
      </c>
      <c r="Q11" s="50">
        <f>C13</f>
        <v>41041</v>
      </c>
      <c r="R11" s="53">
        <f t="shared" ref="R11:R12" si="4">SUM(P11:Q11)</f>
        <v>67560</v>
      </c>
      <c r="S11" s="51">
        <f t="shared" si="1"/>
        <v>8.436970084531957E-2</v>
      </c>
      <c r="T11" s="51">
        <f t="shared" si="2"/>
        <v>0.1192490745637229</v>
      </c>
      <c r="U11" s="51">
        <f t="shared" si="3"/>
        <v>0.10259977129180645</v>
      </c>
    </row>
    <row r="12" spans="1:21" x14ac:dyDescent="0.25">
      <c r="A12" s="46" t="s">
        <v>10</v>
      </c>
      <c r="B12" s="52">
        <v>9602</v>
      </c>
      <c r="C12" s="52">
        <v>9734</v>
      </c>
      <c r="D12" s="52">
        <v>19336</v>
      </c>
      <c r="E12" s="34"/>
      <c r="O12" s="70" t="s">
        <v>54</v>
      </c>
      <c r="P12" s="53">
        <f>B14+B15+B16+B17</f>
        <v>15792</v>
      </c>
      <c r="Q12" s="53">
        <f>C14+C15+C16+C17</f>
        <v>17683</v>
      </c>
      <c r="R12" s="53">
        <f t="shared" si="4"/>
        <v>33475</v>
      </c>
      <c r="S12" s="54">
        <f t="shared" si="1"/>
        <v>5.0241951647848206E-2</v>
      </c>
      <c r="T12" s="54">
        <f t="shared" si="2"/>
        <v>5.1379873431697864E-2</v>
      </c>
      <c r="U12" s="54">
        <f t="shared" si="3"/>
        <v>5.0836698401320615E-2</v>
      </c>
    </row>
    <row r="13" spans="1:21" ht="15" customHeight="1" x14ac:dyDescent="0.25">
      <c r="A13" s="46" t="s">
        <v>11</v>
      </c>
      <c r="B13" s="49">
        <v>26519</v>
      </c>
      <c r="C13" s="49">
        <v>41041</v>
      </c>
      <c r="D13" s="49">
        <v>67560</v>
      </c>
      <c r="E13" s="34"/>
      <c r="O13" s="56" t="s">
        <v>16</v>
      </c>
      <c r="P13" s="58">
        <f>SUM(P5:P12)</f>
        <v>314319</v>
      </c>
      <c r="Q13" s="58">
        <f>SUM(Q5:Q12)</f>
        <v>344162</v>
      </c>
      <c r="R13" s="58">
        <f>SUM(R5:R12)</f>
        <v>658481</v>
      </c>
      <c r="S13" s="59">
        <f t="shared" si="1"/>
        <v>1</v>
      </c>
      <c r="T13" s="59">
        <f t="shared" si="2"/>
        <v>1</v>
      </c>
      <c r="U13" s="59">
        <f t="shared" si="3"/>
        <v>1</v>
      </c>
    </row>
    <row r="14" spans="1:21" ht="15" customHeight="1" x14ac:dyDescent="0.25">
      <c r="A14" s="46" t="s">
        <v>12</v>
      </c>
      <c r="B14" s="52">
        <v>4753</v>
      </c>
      <c r="C14" s="52">
        <v>4609</v>
      </c>
      <c r="D14" s="52">
        <v>9362</v>
      </c>
      <c r="E14" s="34"/>
      <c r="O14" s="108" t="s">
        <v>25</v>
      </c>
      <c r="P14" s="108"/>
      <c r="Q14" s="108"/>
      <c r="R14" s="108"/>
      <c r="S14" s="108"/>
      <c r="T14" s="108"/>
      <c r="U14" s="108"/>
    </row>
    <row r="15" spans="1:21" x14ac:dyDescent="0.25">
      <c r="A15" s="46" t="s">
        <v>13</v>
      </c>
      <c r="B15" s="49">
        <v>2798</v>
      </c>
      <c r="C15" s="49">
        <v>2615</v>
      </c>
      <c r="D15" s="49">
        <v>5413</v>
      </c>
      <c r="E15" s="72"/>
      <c r="O15" s="106" t="s">
        <v>38</v>
      </c>
      <c r="P15" s="106"/>
      <c r="Q15" s="106"/>
      <c r="R15" s="106"/>
      <c r="S15" s="106"/>
      <c r="T15" s="106"/>
      <c r="U15" s="106"/>
    </row>
    <row r="16" spans="1:21" x14ac:dyDescent="0.25">
      <c r="A16" s="46" t="s">
        <v>14</v>
      </c>
      <c r="B16" s="52">
        <v>2133</v>
      </c>
      <c r="C16" s="52">
        <v>1848</v>
      </c>
      <c r="D16" s="52">
        <v>3981</v>
      </c>
      <c r="E16" s="34"/>
      <c r="O16" s="106"/>
      <c r="P16" s="106"/>
      <c r="Q16" s="106"/>
      <c r="R16" s="106"/>
      <c r="S16" s="106"/>
      <c r="T16" s="106"/>
      <c r="U16" s="106"/>
    </row>
    <row r="17" spans="1:12" x14ac:dyDescent="0.25">
      <c r="A17" s="46" t="s">
        <v>15</v>
      </c>
      <c r="B17" s="49">
        <v>6108</v>
      </c>
      <c r="C17" s="49">
        <v>8611</v>
      </c>
      <c r="D17" s="49">
        <v>14719</v>
      </c>
      <c r="E17" s="34"/>
    </row>
    <row r="18" spans="1:12" x14ac:dyDescent="0.25">
      <c r="A18" s="47" t="s">
        <v>16</v>
      </c>
      <c r="B18" s="48">
        <v>314319</v>
      </c>
      <c r="C18" s="48">
        <v>344162</v>
      </c>
      <c r="D18" s="48">
        <v>658481</v>
      </c>
      <c r="E18" s="34"/>
    </row>
    <row r="19" spans="1:12" ht="6.75" customHeight="1" x14ac:dyDescent="0.25"/>
    <row r="20" spans="1:12" x14ac:dyDescent="0.25">
      <c r="A20" s="108" t="s">
        <v>25</v>
      </c>
      <c r="B20" s="108"/>
      <c r="C20" s="108"/>
      <c r="D20" s="108"/>
      <c r="E20" s="108"/>
      <c r="F20" s="108"/>
      <c r="G20" s="108"/>
      <c r="H20" s="108"/>
    </row>
    <row r="21" spans="1:12" ht="20.25" customHeight="1" x14ac:dyDescent="0.25">
      <c r="A21" s="106" t="s">
        <v>38</v>
      </c>
      <c r="B21" s="106"/>
      <c r="C21" s="106"/>
      <c r="D21" s="106"/>
      <c r="E21" s="106"/>
      <c r="F21" s="106"/>
      <c r="G21" s="106"/>
      <c r="H21" s="106"/>
      <c r="I21" s="106"/>
      <c r="J21" s="106"/>
    </row>
    <row r="22" spans="1:12" x14ac:dyDescent="0.25">
      <c r="A22" s="26" t="s">
        <v>32</v>
      </c>
    </row>
    <row r="24" spans="1:12" x14ac:dyDescent="0.25">
      <c r="D24" s="44"/>
      <c r="L24" s="45"/>
    </row>
    <row r="25" spans="1:12" ht="14.45" customHeight="1" x14ac:dyDescent="0.25">
      <c r="A25" s="105" t="s">
        <v>29</v>
      </c>
      <c r="B25" s="105" t="s">
        <v>0</v>
      </c>
      <c r="C25" s="105" t="s">
        <v>1</v>
      </c>
      <c r="D25" s="105" t="s">
        <v>2</v>
      </c>
      <c r="E25" s="33"/>
    </row>
    <row r="26" spans="1:12" ht="37.5" customHeight="1" x14ac:dyDescent="0.25">
      <c r="A26" s="105"/>
      <c r="B26" s="105"/>
      <c r="C26" s="105"/>
      <c r="D26" s="105"/>
      <c r="E26" s="33"/>
      <c r="F26" s="107" t="s">
        <v>39</v>
      </c>
      <c r="G26" s="107"/>
      <c r="H26" s="107"/>
      <c r="I26" s="107"/>
      <c r="J26" s="107"/>
      <c r="K26" s="107"/>
      <c r="L26" s="107"/>
    </row>
    <row r="27" spans="1:12" x14ac:dyDescent="0.25">
      <c r="A27" s="46" t="s">
        <v>3</v>
      </c>
      <c r="B27" s="81">
        <f>B5/$D$18</f>
        <v>2.1109189179338507E-3</v>
      </c>
      <c r="C27" s="81">
        <f>C5/$D$18</f>
        <v>1.0205305847852861E-3</v>
      </c>
      <c r="D27" s="81">
        <f>D5/$D$18</f>
        <v>3.1314495027191368E-3</v>
      </c>
      <c r="E27" s="34"/>
    </row>
    <row r="28" spans="1:12" x14ac:dyDescent="0.25">
      <c r="A28" s="46" t="s">
        <v>4</v>
      </c>
      <c r="B28" s="98">
        <f t="shared" ref="B28:C28" si="5">B6/$D$18</f>
        <v>8.0866418317309077E-2</v>
      </c>
      <c r="C28" s="98">
        <f t="shared" si="5"/>
        <v>3.4031353979841486E-2</v>
      </c>
      <c r="D28" s="98">
        <f t="shared" ref="D28:D40" si="6">D6/$D$18</f>
        <v>0.11489777229715056</v>
      </c>
      <c r="E28" s="34"/>
    </row>
    <row r="29" spans="1:12" x14ac:dyDescent="0.25">
      <c r="A29" s="46" t="s">
        <v>5</v>
      </c>
      <c r="B29" s="81">
        <f t="shared" ref="B29:C29" si="7">B7/$D$18</f>
        <v>3.9226644352684435E-2</v>
      </c>
      <c r="C29" s="81">
        <f t="shared" si="7"/>
        <v>2.8737351571267812E-2</v>
      </c>
      <c r="D29" s="81">
        <f t="shared" si="6"/>
        <v>6.7963995923952247E-2</v>
      </c>
      <c r="E29" s="72"/>
    </row>
    <row r="30" spans="1:12" x14ac:dyDescent="0.25">
      <c r="A30" s="46" t="s">
        <v>6</v>
      </c>
      <c r="B30" s="98">
        <f t="shared" ref="B30:C30" si="8">B8/$D$18</f>
        <v>0.16786361337684763</v>
      </c>
      <c r="C30" s="98">
        <f t="shared" si="8"/>
        <v>0.23922785927004728</v>
      </c>
      <c r="D30" s="98">
        <f t="shared" si="6"/>
        <v>0.40709147264689488</v>
      </c>
      <c r="E30" s="72"/>
    </row>
    <row r="31" spans="1:12" x14ac:dyDescent="0.25">
      <c r="A31" s="46" t="s">
        <v>7</v>
      </c>
      <c r="B31" s="81">
        <f t="shared" ref="B31:C31" si="9">B9/$D$18</f>
        <v>4.2338351448257427E-2</v>
      </c>
      <c r="C31" s="81">
        <f t="shared" si="9"/>
        <v>4.7322549929306998E-2</v>
      </c>
      <c r="D31" s="81">
        <f t="shared" si="6"/>
        <v>8.9660901377564425E-2</v>
      </c>
      <c r="E31" s="34"/>
    </row>
    <row r="32" spans="1:12" x14ac:dyDescent="0.25">
      <c r="A32" s="46" t="s">
        <v>8</v>
      </c>
      <c r="B32" s="98">
        <f t="shared" ref="B32:C32" si="10">B10/$D$18</f>
        <v>3.2822511203816053E-2</v>
      </c>
      <c r="C32" s="98">
        <f t="shared" si="10"/>
        <v>3.4567436266194469E-2</v>
      </c>
      <c r="D32" s="98">
        <f t="shared" si="6"/>
        <v>6.7389947470010522E-2</v>
      </c>
      <c r="E32" s="34"/>
    </row>
    <row r="33" spans="1:10" x14ac:dyDescent="0.25">
      <c r="A33" s="46" t="s">
        <v>9</v>
      </c>
      <c r="B33" s="81">
        <f t="shared" ref="B33:C33" si="11">B11/$D$18</f>
        <v>3.3273549274770269E-2</v>
      </c>
      <c r="C33" s="81">
        <f t="shared" si="11"/>
        <v>3.3789889153977105E-2</v>
      </c>
      <c r="D33" s="81">
        <f t="shared" si="6"/>
        <v>6.7063438428747374E-2</v>
      </c>
      <c r="E33" s="34"/>
    </row>
    <row r="34" spans="1:10" x14ac:dyDescent="0.25">
      <c r="A34" s="46" t="s">
        <v>10</v>
      </c>
      <c r="B34" s="98">
        <f t="shared" ref="B34:C34" si="12">B12/$D$18</f>
        <v>1.4582045647482614E-2</v>
      </c>
      <c r="C34" s="98">
        <f t="shared" si="12"/>
        <v>1.4782507012351153E-2</v>
      </c>
      <c r="D34" s="98">
        <f t="shared" si="6"/>
        <v>2.936455265983377E-2</v>
      </c>
      <c r="E34" s="34"/>
    </row>
    <row r="35" spans="1:10" x14ac:dyDescent="0.25">
      <c r="A35" s="46" t="s">
        <v>11</v>
      </c>
      <c r="B35" s="81">
        <f t="shared" ref="B35:C35" si="13">B13/$D$18</f>
        <v>4.0272991931430066E-2</v>
      </c>
      <c r="C35" s="81">
        <f t="shared" si="13"/>
        <v>6.232677936037638E-2</v>
      </c>
      <c r="D35" s="81">
        <f t="shared" si="6"/>
        <v>0.10259977129180645</v>
      </c>
      <c r="E35" s="34"/>
    </row>
    <row r="36" spans="1:10" x14ac:dyDescent="0.25">
      <c r="A36" s="46" t="s">
        <v>12</v>
      </c>
      <c r="B36" s="98">
        <f t="shared" ref="B36:C36" si="14">B14/$D$18</f>
        <v>7.2181277819709302E-3</v>
      </c>
      <c r="C36" s="98">
        <f t="shared" si="14"/>
        <v>6.9994426566597975E-3</v>
      </c>
      <c r="D36" s="98">
        <f t="shared" si="6"/>
        <v>1.4217570438630728E-2</v>
      </c>
      <c r="E36" s="34"/>
    </row>
    <row r="37" spans="1:10" x14ac:dyDescent="0.25">
      <c r="A37" s="46" t="s">
        <v>13</v>
      </c>
      <c r="B37" s="81">
        <f t="shared" ref="B37:C37" si="15">B15/$D$18</f>
        <v>4.249173476531593E-3</v>
      </c>
      <c r="C37" s="81">
        <f t="shared" si="15"/>
        <v>3.9712611297820282E-3</v>
      </c>
      <c r="D37" s="81">
        <f t="shared" si="6"/>
        <v>8.2204346063136213E-3</v>
      </c>
      <c r="E37" s="72"/>
    </row>
    <row r="38" spans="1:10" x14ac:dyDescent="0.25">
      <c r="A38" s="46" t="s">
        <v>14</v>
      </c>
      <c r="B38" s="98">
        <f t="shared" ref="B38:C38" si="16">B16/$D$18</f>
        <v>3.2392734186711537E-3</v>
      </c>
      <c r="C38" s="98">
        <f t="shared" si="16"/>
        <v>2.8064591081595367E-3</v>
      </c>
      <c r="D38" s="98">
        <f t="shared" si="6"/>
        <v>6.0457325268306909E-3</v>
      </c>
      <c r="E38" s="34"/>
    </row>
    <row r="39" spans="1:10" x14ac:dyDescent="0.25">
      <c r="A39" s="46" t="s">
        <v>15</v>
      </c>
      <c r="B39" s="81">
        <f t="shared" ref="B39:C39" si="17">B17/$D$18</f>
        <v>9.2758940652805464E-3</v>
      </c>
      <c r="C39" s="81">
        <f t="shared" si="17"/>
        <v>1.3077066764265028E-2</v>
      </c>
      <c r="D39" s="81">
        <f t="shared" si="6"/>
        <v>2.2352960829545576E-2</v>
      </c>
      <c r="E39" s="34"/>
    </row>
    <row r="40" spans="1:10" x14ac:dyDescent="0.25">
      <c r="A40" s="47" t="s">
        <v>16</v>
      </c>
      <c r="B40" s="99">
        <f t="shared" ref="B40:C40" si="18">B18/$D$18</f>
        <v>0.47733951321298562</v>
      </c>
      <c r="C40" s="99">
        <f t="shared" si="18"/>
        <v>0.52266048678701438</v>
      </c>
      <c r="D40" s="99">
        <f t="shared" si="6"/>
        <v>1</v>
      </c>
      <c r="E40" s="34"/>
    </row>
    <row r="41" spans="1:10" x14ac:dyDescent="0.25">
      <c r="A41" s="102" t="s">
        <v>25</v>
      </c>
    </row>
    <row r="42" spans="1:10" ht="39" customHeight="1" x14ac:dyDescent="0.25">
      <c r="A42" s="106" t="s">
        <v>38</v>
      </c>
      <c r="B42" s="106"/>
      <c r="C42" s="106"/>
      <c r="D42" s="106"/>
      <c r="E42" s="102"/>
      <c r="F42" s="102"/>
      <c r="G42" s="102"/>
      <c r="H42" s="102"/>
    </row>
    <row r="43" spans="1:10" ht="14.45" customHeight="1" x14ac:dyDescent="0.25">
      <c r="A43" s="26" t="s">
        <v>32</v>
      </c>
      <c r="B43" s="103"/>
      <c r="C43" s="103"/>
      <c r="D43" s="103"/>
      <c r="E43" s="103"/>
      <c r="F43" s="103"/>
      <c r="G43" s="103"/>
      <c r="H43" s="103"/>
      <c r="I43" s="103"/>
      <c r="J43" s="103"/>
    </row>
    <row r="46" spans="1:10" x14ac:dyDescent="0.25">
      <c r="A46" s="105" t="s">
        <v>29</v>
      </c>
      <c r="B46" s="105" t="s">
        <v>0</v>
      </c>
      <c r="C46" s="105" t="s">
        <v>1</v>
      </c>
      <c r="D46" s="105" t="s">
        <v>2</v>
      </c>
    </row>
    <row r="47" spans="1:10" ht="25.5" customHeight="1" x14ac:dyDescent="0.25">
      <c r="A47" s="105"/>
      <c r="B47" s="105"/>
      <c r="C47" s="105"/>
      <c r="D47" s="105"/>
    </row>
    <row r="48" spans="1:10" x14ac:dyDescent="0.25">
      <c r="A48" s="46" t="s">
        <v>3</v>
      </c>
      <c r="B48" s="81">
        <f>B5/$B$18</f>
        <v>4.4222589153057879E-3</v>
      </c>
      <c r="C48" s="81">
        <f>C5/$C$18</f>
        <v>1.9525688483911646E-3</v>
      </c>
      <c r="D48" s="81">
        <f>D5/$D$18</f>
        <v>3.1314495027191368E-3</v>
      </c>
    </row>
    <row r="49" spans="1:4" x14ac:dyDescent="0.25">
      <c r="A49" s="46" t="s">
        <v>4</v>
      </c>
      <c r="B49" s="98">
        <f t="shared" ref="B49:B61" si="19">B6/$B$18</f>
        <v>0.16941069423102006</v>
      </c>
      <c r="C49" s="98">
        <f t="shared" ref="C49:C61" si="20">C6/$C$18</f>
        <v>6.511177875535358E-2</v>
      </c>
      <c r="D49" s="98">
        <f t="shared" ref="D49:D61" si="21">D6/$D$18</f>
        <v>0.11489777229715056</v>
      </c>
    </row>
    <row r="50" spans="1:4" x14ac:dyDescent="0.25">
      <c r="A50" s="46" t="s">
        <v>5</v>
      </c>
      <c r="B50" s="81">
        <f t="shared" si="19"/>
        <v>8.2177660275070868E-2</v>
      </c>
      <c r="C50" s="81">
        <f t="shared" si="20"/>
        <v>5.4982827854324415E-2</v>
      </c>
      <c r="D50" s="81">
        <f t="shared" si="21"/>
        <v>6.7963995923952247E-2</v>
      </c>
    </row>
    <row r="51" spans="1:4" x14ac:dyDescent="0.25">
      <c r="A51" s="46" t="s">
        <v>6</v>
      </c>
      <c r="B51" s="98">
        <f t="shared" si="19"/>
        <v>0.35166502820383116</v>
      </c>
      <c r="C51" s="98">
        <f t="shared" si="20"/>
        <v>0.4577117752686235</v>
      </c>
      <c r="D51" s="98">
        <f t="shared" si="21"/>
        <v>0.40709147264689488</v>
      </c>
    </row>
    <row r="52" spans="1:4" x14ac:dyDescent="0.25">
      <c r="A52" s="46" t="s">
        <v>7</v>
      </c>
      <c r="B52" s="81">
        <f t="shared" si="19"/>
        <v>8.8696515323604369E-2</v>
      </c>
      <c r="C52" s="81">
        <f t="shared" si="20"/>
        <v>9.0541663518924231E-2</v>
      </c>
      <c r="D52" s="81">
        <f t="shared" si="21"/>
        <v>8.9660901377564425E-2</v>
      </c>
    </row>
    <row r="53" spans="1:4" x14ac:dyDescent="0.25">
      <c r="A53" s="46" t="s">
        <v>8</v>
      </c>
      <c r="B53" s="98">
        <f t="shared" si="19"/>
        <v>6.8761353911153955E-2</v>
      </c>
      <c r="C53" s="98">
        <f t="shared" si="20"/>
        <v>6.6137458522440018E-2</v>
      </c>
      <c r="D53" s="98">
        <f t="shared" si="21"/>
        <v>6.7389947470010522E-2</v>
      </c>
    </row>
    <row r="54" spans="1:4" x14ac:dyDescent="0.25">
      <c r="A54" s="46" t="s">
        <v>9</v>
      </c>
      <c r="B54" s="81">
        <f t="shared" si="19"/>
        <v>6.9706253837661741E-2</v>
      </c>
      <c r="C54" s="81">
        <f t="shared" si="20"/>
        <v>6.4649787018903893E-2</v>
      </c>
      <c r="D54" s="81">
        <f t="shared" si="21"/>
        <v>6.7063438428747374E-2</v>
      </c>
    </row>
    <row r="55" spans="1:4" x14ac:dyDescent="0.25">
      <c r="A55" s="46" t="s">
        <v>10</v>
      </c>
      <c r="B55" s="98">
        <f t="shared" si="19"/>
        <v>3.0548582809184301E-2</v>
      </c>
      <c r="C55" s="98">
        <f t="shared" si="20"/>
        <v>2.8283192217618446E-2</v>
      </c>
      <c r="D55" s="98">
        <f t="shared" si="21"/>
        <v>2.936455265983377E-2</v>
      </c>
    </row>
    <row r="56" spans="1:4" x14ac:dyDescent="0.25">
      <c r="A56" s="46" t="s">
        <v>11</v>
      </c>
      <c r="B56" s="81">
        <f t="shared" si="19"/>
        <v>8.436970084531957E-2</v>
      </c>
      <c r="C56" s="81">
        <f t="shared" si="20"/>
        <v>0.1192490745637229</v>
      </c>
      <c r="D56" s="81">
        <f t="shared" si="21"/>
        <v>0.10259977129180645</v>
      </c>
    </row>
    <row r="57" spans="1:4" x14ac:dyDescent="0.25">
      <c r="A57" s="46" t="s">
        <v>12</v>
      </c>
      <c r="B57" s="98">
        <f t="shared" si="19"/>
        <v>1.5121580305358569E-2</v>
      </c>
      <c r="C57" s="98">
        <f t="shared" si="20"/>
        <v>1.3391949140230473E-2</v>
      </c>
      <c r="D57" s="98">
        <f t="shared" si="21"/>
        <v>1.4217570438630728E-2</v>
      </c>
    </row>
    <row r="58" spans="1:4" x14ac:dyDescent="0.25">
      <c r="A58" s="46" t="s">
        <v>13</v>
      </c>
      <c r="B58" s="81">
        <f t="shared" si="19"/>
        <v>8.9017844928241698E-3</v>
      </c>
      <c r="C58" s="81">
        <f t="shared" si="20"/>
        <v>7.5981659799745473E-3</v>
      </c>
      <c r="D58" s="81">
        <f t="shared" si="21"/>
        <v>8.2204346063136213E-3</v>
      </c>
    </row>
    <row r="59" spans="1:4" x14ac:dyDescent="0.25">
      <c r="A59" s="46" t="s">
        <v>14</v>
      </c>
      <c r="B59" s="98">
        <f t="shared" si="19"/>
        <v>6.786099472192263E-3</v>
      </c>
      <c r="C59" s="98">
        <f t="shared" si="20"/>
        <v>5.3695643330757027E-3</v>
      </c>
      <c r="D59" s="98">
        <f t="shared" si="21"/>
        <v>6.0457325268306909E-3</v>
      </c>
    </row>
    <row r="60" spans="1:4" x14ac:dyDescent="0.25">
      <c r="A60" s="46" t="s">
        <v>15</v>
      </c>
      <c r="B60" s="81">
        <f t="shared" si="19"/>
        <v>1.9432487377473204E-2</v>
      </c>
      <c r="C60" s="81">
        <f t="shared" si="20"/>
        <v>2.5020193978417142E-2</v>
      </c>
      <c r="D60" s="81">
        <f t="shared" si="21"/>
        <v>2.2352960829545576E-2</v>
      </c>
    </row>
    <row r="61" spans="1:4" x14ac:dyDescent="0.25">
      <c r="A61" s="47" t="s">
        <v>16</v>
      </c>
      <c r="B61" s="99">
        <f t="shared" si="19"/>
        <v>1</v>
      </c>
      <c r="C61" s="99">
        <f t="shared" si="20"/>
        <v>1</v>
      </c>
      <c r="D61" s="99">
        <f t="shared" si="21"/>
        <v>1</v>
      </c>
    </row>
  </sheetData>
  <mergeCells count="21">
    <mergeCell ref="O14:U14"/>
    <mergeCell ref="O15:U16"/>
    <mergeCell ref="A20:H20"/>
    <mergeCell ref="A21:J21"/>
    <mergeCell ref="A1:D2"/>
    <mergeCell ref="A3:A4"/>
    <mergeCell ref="B3:B4"/>
    <mergeCell ref="C3:C4"/>
    <mergeCell ref="D3:D4"/>
    <mergeCell ref="F4:L4"/>
    <mergeCell ref="O2:U3"/>
    <mergeCell ref="A25:A26"/>
    <mergeCell ref="B25:B26"/>
    <mergeCell ref="C25:C26"/>
    <mergeCell ref="D25:D26"/>
    <mergeCell ref="F26:L26"/>
    <mergeCell ref="A46:A47"/>
    <mergeCell ref="B46:B47"/>
    <mergeCell ref="C46:C47"/>
    <mergeCell ref="D46:D47"/>
    <mergeCell ref="A42:D4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950F3-B879-46FB-9780-E18F2349F069}">
  <dimension ref="A1:O35"/>
  <sheetViews>
    <sheetView showGridLines="0" zoomScale="72" zoomScaleNormal="85" workbookViewId="0">
      <selection activeCell="C20" sqref="C20"/>
    </sheetView>
  </sheetViews>
  <sheetFormatPr baseColWidth="10" defaultRowHeight="15" x14ac:dyDescent="0.25"/>
  <cols>
    <col min="1" max="1" width="52.140625" bestFit="1" customWidth="1"/>
  </cols>
  <sheetData>
    <row r="1" spans="1:15" x14ac:dyDescent="0.25">
      <c r="A1" s="109" t="s">
        <v>47</v>
      </c>
      <c r="B1" s="109"/>
      <c r="C1" s="109"/>
      <c r="D1" s="109"/>
    </row>
    <row r="2" spans="1:15" x14ac:dyDescent="0.25">
      <c r="A2" s="110"/>
      <c r="B2" s="110"/>
      <c r="C2" s="110"/>
      <c r="D2" s="110"/>
    </row>
    <row r="3" spans="1:15" x14ac:dyDescent="0.25">
      <c r="A3" s="105" t="s">
        <v>44</v>
      </c>
      <c r="B3" s="105" t="s">
        <v>19</v>
      </c>
      <c r="C3" s="105" t="s">
        <v>20</v>
      </c>
      <c r="D3" s="105" t="s">
        <v>2</v>
      </c>
      <c r="F3" s="113" t="s">
        <v>47</v>
      </c>
      <c r="G3" s="113"/>
      <c r="H3" s="113"/>
      <c r="I3" s="113"/>
      <c r="J3" s="113"/>
      <c r="K3" s="113"/>
      <c r="L3" s="113"/>
      <c r="M3" s="113"/>
    </row>
    <row r="4" spans="1:15" x14ac:dyDescent="0.25">
      <c r="A4" s="105"/>
      <c r="B4" s="105"/>
      <c r="C4" s="105"/>
      <c r="D4" s="105"/>
    </row>
    <row r="5" spans="1:15" x14ac:dyDescent="0.25">
      <c r="A5" s="75" t="s">
        <v>45</v>
      </c>
      <c r="B5" s="49">
        <v>41326</v>
      </c>
      <c r="C5" s="49">
        <v>47441</v>
      </c>
      <c r="D5" s="49">
        <v>88767</v>
      </c>
    </row>
    <row r="6" spans="1:15" x14ac:dyDescent="0.25">
      <c r="A6" s="75" t="s">
        <v>46</v>
      </c>
      <c r="B6" s="52">
        <v>272993</v>
      </c>
      <c r="C6" s="52">
        <v>296721</v>
      </c>
      <c r="D6" s="52">
        <v>569714</v>
      </c>
    </row>
    <row r="7" spans="1:15" x14ac:dyDescent="0.25">
      <c r="A7" s="75" t="s">
        <v>48</v>
      </c>
      <c r="B7" s="49">
        <v>129309</v>
      </c>
      <c r="C7" s="49">
        <v>100349</v>
      </c>
      <c r="D7" s="49">
        <v>229658</v>
      </c>
    </row>
    <row r="8" spans="1:15" x14ac:dyDescent="0.25">
      <c r="A8" s="75" t="s">
        <v>49</v>
      </c>
      <c r="B8" s="52">
        <v>25126</v>
      </c>
      <c r="C8" s="52">
        <v>54699</v>
      </c>
      <c r="D8" s="52">
        <v>79825</v>
      </c>
    </row>
    <row r="9" spans="1:15" x14ac:dyDescent="0.25">
      <c r="A9" s="75" t="s">
        <v>50</v>
      </c>
      <c r="B9" s="49">
        <v>76256</v>
      </c>
      <c r="C9" s="49">
        <v>82950</v>
      </c>
      <c r="D9" s="49">
        <v>159206</v>
      </c>
    </row>
    <row r="10" spans="1:15" x14ac:dyDescent="0.25">
      <c r="A10" s="75" t="s">
        <v>51</v>
      </c>
      <c r="B10" s="52">
        <v>15739</v>
      </c>
      <c r="C10" s="52">
        <v>28569</v>
      </c>
      <c r="D10" s="52">
        <v>44308</v>
      </c>
    </row>
    <row r="11" spans="1:15" x14ac:dyDescent="0.25">
      <c r="A11" s="75" t="s">
        <v>52</v>
      </c>
      <c r="B11" s="49">
        <v>26563</v>
      </c>
      <c r="C11" s="49">
        <v>30154</v>
      </c>
      <c r="D11" s="49">
        <v>56717</v>
      </c>
    </row>
    <row r="12" spans="1:15" x14ac:dyDescent="0.25">
      <c r="A12" s="47" t="s">
        <v>16</v>
      </c>
      <c r="B12" s="48">
        <v>314319</v>
      </c>
      <c r="C12" s="48">
        <v>344162</v>
      </c>
      <c r="D12" s="48">
        <v>658481</v>
      </c>
    </row>
    <row r="13" spans="1:15" x14ac:dyDescent="0.25">
      <c r="A13" s="100" t="s">
        <v>25</v>
      </c>
    </row>
    <row r="14" spans="1:15" ht="24.6" customHeight="1" x14ac:dyDescent="0.25">
      <c r="A14" s="106" t="s">
        <v>38</v>
      </c>
      <c r="B14" s="106"/>
      <c r="C14" s="106"/>
      <c r="D14" s="106"/>
      <c r="O14" s="101"/>
    </row>
    <row r="15" spans="1:15" ht="15" customHeight="1" x14ac:dyDescent="0.25">
      <c r="A15" s="26" t="s">
        <v>32</v>
      </c>
    </row>
    <row r="17" spans="1:10" x14ac:dyDescent="0.25">
      <c r="A17" s="105" t="s">
        <v>58</v>
      </c>
      <c r="B17" s="105" t="s">
        <v>19</v>
      </c>
      <c r="C17" s="105" t="s">
        <v>20</v>
      </c>
      <c r="D17" s="105" t="s">
        <v>2</v>
      </c>
    </row>
    <row r="18" spans="1:10" x14ac:dyDescent="0.25">
      <c r="A18" s="105"/>
      <c r="B18" s="105"/>
      <c r="C18" s="105"/>
      <c r="D18" s="105"/>
    </row>
    <row r="19" spans="1:10" x14ac:dyDescent="0.25">
      <c r="A19" s="75" t="s">
        <v>55</v>
      </c>
      <c r="B19" s="81">
        <f>B5/$D$12</f>
        <v>6.2759593670888E-2</v>
      </c>
      <c r="C19" s="81">
        <f>C5/$D$12</f>
        <v>7.2046118263093387E-2</v>
      </c>
      <c r="D19" s="81">
        <f>D5/$D$12</f>
        <v>0.13480571193398139</v>
      </c>
    </row>
    <row r="20" spans="1:10" x14ac:dyDescent="0.25">
      <c r="A20" s="75" t="s">
        <v>48</v>
      </c>
      <c r="B20" s="81">
        <f t="shared" ref="B20:D24" si="0">B7/$D$12</f>
        <v>0.19637468658928656</v>
      </c>
      <c r="C20" s="81">
        <f t="shared" si="0"/>
        <v>0.15239467805449208</v>
      </c>
      <c r="D20" s="81">
        <f t="shared" si="0"/>
        <v>0.34876936464377861</v>
      </c>
    </row>
    <row r="21" spans="1:10" x14ac:dyDescent="0.25">
      <c r="A21" s="75" t="s">
        <v>49</v>
      </c>
      <c r="B21" s="81">
        <f t="shared" si="0"/>
        <v>3.8157517073385563E-2</v>
      </c>
      <c r="C21" s="81">
        <f t="shared" si="0"/>
        <v>8.3068456037455898E-2</v>
      </c>
      <c r="D21" s="81">
        <f t="shared" si="0"/>
        <v>0.12122597311084146</v>
      </c>
    </row>
    <row r="22" spans="1:10" x14ac:dyDescent="0.25">
      <c r="A22" s="75" t="s">
        <v>50</v>
      </c>
      <c r="B22" s="81">
        <f t="shared" si="0"/>
        <v>0.11580592302587318</v>
      </c>
      <c r="C22" s="81">
        <f t="shared" si="0"/>
        <v>0.12597174405943376</v>
      </c>
      <c r="D22" s="81">
        <f t="shared" si="0"/>
        <v>0.24177766708530693</v>
      </c>
    </row>
    <row r="23" spans="1:10" x14ac:dyDescent="0.25">
      <c r="A23" s="75" t="s">
        <v>51</v>
      </c>
      <c r="B23" s="81">
        <f t="shared" si="0"/>
        <v>2.3901980467166097E-2</v>
      </c>
      <c r="C23" s="81">
        <f t="shared" si="0"/>
        <v>4.3386217673706609E-2</v>
      </c>
      <c r="D23" s="81">
        <f t="shared" si="0"/>
        <v>6.728819814087271E-2</v>
      </c>
    </row>
    <row r="24" spans="1:10" x14ac:dyDescent="0.25">
      <c r="A24" s="75" t="s">
        <v>52</v>
      </c>
      <c r="B24" s="81">
        <f t="shared" si="0"/>
        <v>4.0339812386386245E-2</v>
      </c>
      <c r="C24" s="81">
        <f t="shared" si="0"/>
        <v>4.579327269883262E-2</v>
      </c>
      <c r="D24" s="81">
        <f t="shared" si="0"/>
        <v>8.6133085085218858E-2</v>
      </c>
    </row>
    <row r="25" spans="1:10" x14ac:dyDescent="0.25">
      <c r="A25" s="47" t="s">
        <v>16</v>
      </c>
      <c r="B25" s="99">
        <f>SUM(B19:B24)</f>
        <v>0.47733951321298557</v>
      </c>
      <c r="C25" s="99">
        <f t="shared" ref="C25:D25" si="1">SUM(C19:C24)</f>
        <v>0.52266048678701438</v>
      </c>
      <c r="D25" s="99">
        <f t="shared" si="1"/>
        <v>1</v>
      </c>
    </row>
    <row r="27" spans="1:10" x14ac:dyDescent="0.25">
      <c r="A27" s="105" t="s">
        <v>57</v>
      </c>
      <c r="B27" s="105" t="s">
        <v>19</v>
      </c>
      <c r="C27" s="105" t="s">
        <v>20</v>
      </c>
      <c r="D27" s="105" t="s">
        <v>2</v>
      </c>
      <c r="E27" s="73"/>
      <c r="F27" s="73"/>
      <c r="G27" s="73"/>
      <c r="H27" s="73"/>
    </row>
    <row r="28" spans="1:10" ht="15" customHeight="1" x14ac:dyDescent="0.25">
      <c r="A28" s="105"/>
      <c r="B28" s="105"/>
      <c r="C28" s="105"/>
      <c r="D28" s="105"/>
      <c r="E28" s="74"/>
      <c r="F28" s="74"/>
      <c r="G28" s="74"/>
      <c r="H28" s="74"/>
      <c r="I28" s="74"/>
      <c r="J28" s="74"/>
    </row>
    <row r="29" spans="1:10" x14ac:dyDescent="0.25">
      <c r="A29" s="75" t="s">
        <v>55</v>
      </c>
      <c r="B29" s="81">
        <f>B5/$B$12</f>
        <v>0.13147789347764532</v>
      </c>
      <c r="C29" s="81">
        <f>C5/$C$12</f>
        <v>0.13784496835792445</v>
      </c>
      <c r="D29" s="81">
        <f>D5/$D$12</f>
        <v>0.13480571193398139</v>
      </c>
    </row>
    <row r="30" spans="1:10" x14ac:dyDescent="0.25">
      <c r="A30" s="75" t="s">
        <v>48</v>
      </c>
      <c r="B30" s="81">
        <f>B7/$B$12</f>
        <v>0.41139415689156555</v>
      </c>
      <c r="C30" s="81">
        <f>C7/$C$12</f>
        <v>0.29157489786786456</v>
      </c>
      <c r="D30" s="81">
        <f>D7/$D$12</f>
        <v>0.34876936464377861</v>
      </c>
    </row>
    <row r="31" spans="1:10" x14ac:dyDescent="0.25">
      <c r="A31" s="75" t="s">
        <v>49</v>
      </c>
      <c r="B31" s="81">
        <f t="shared" ref="B31:B34" si="2">B8/$B$12</f>
        <v>7.9937897486311679E-2</v>
      </c>
      <c r="C31" s="81">
        <f t="shared" ref="C31:C34" si="3">C8/$C$12</f>
        <v>0.15893387416391119</v>
      </c>
      <c r="D31" s="81">
        <f t="shared" ref="D31:D34" si="4">D8/$D$12</f>
        <v>0.12122597311084146</v>
      </c>
    </row>
    <row r="32" spans="1:10" x14ac:dyDescent="0.25">
      <c r="A32" s="75" t="s">
        <v>50</v>
      </c>
      <c r="B32" s="81">
        <f t="shared" si="2"/>
        <v>0.24260703298241595</v>
      </c>
      <c r="C32" s="81">
        <f t="shared" si="3"/>
        <v>0.24102021722328437</v>
      </c>
      <c r="D32" s="81">
        <f t="shared" si="4"/>
        <v>0.24177766708530693</v>
      </c>
    </row>
    <row r="33" spans="1:4" x14ac:dyDescent="0.25">
      <c r="A33" s="75" t="s">
        <v>51</v>
      </c>
      <c r="B33" s="81">
        <f t="shared" si="2"/>
        <v>5.0073333142444457E-2</v>
      </c>
      <c r="C33" s="81">
        <f t="shared" si="3"/>
        <v>8.3010326532272596E-2</v>
      </c>
      <c r="D33" s="81">
        <f t="shared" si="4"/>
        <v>6.728819814087271E-2</v>
      </c>
    </row>
    <row r="34" spans="1:4" x14ac:dyDescent="0.25">
      <c r="A34" s="75" t="s">
        <v>52</v>
      </c>
      <c r="B34" s="81">
        <f t="shared" si="2"/>
        <v>8.4509686019617017E-2</v>
      </c>
      <c r="C34" s="81">
        <f t="shared" si="3"/>
        <v>8.7615715854742829E-2</v>
      </c>
      <c r="D34" s="81">
        <f t="shared" si="4"/>
        <v>8.6133085085218858E-2</v>
      </c>
    </row>
    <row r="35" spans="1:4" x14ac:dyDescent="0.25">
      <c r="A35" s="47" t="s">
        <v>16</v>
      </c>
      <c r="B35" s="99">
        <f>SUM(B29:B34)</f>
        <v>0.99999999999999989</v>
      </c>
      <c r="C35" s="99">
        <f t="shared" ref="C35:D35" si="5">SUM(C29:C34)</f>
        <v>0.99999999999999989</v>
      </c>
      <c r="D35" s="99">
        <f t="shared" si="5"/>
        <v>1</v>
      </c>
    </row>
  </sheetData>
  <mergeCells count="15">
    <mergeCell ref="A1:D2"/>
    <mergeCell ref="A3:A4"/>
    <mergeCell ref="B3:B4"/>
    <mergeCell ref="C3:C4"/>
    <mergeCell ref="D3:D4"/>
    <mergeCell ref="A27:A28"/>
    <mergeCell ref="B27:B28"/>
    <mergeCell ref="C27:C28"/>
    <mergeCell ref="D27:D28"/>
    <mergeCell ref="F3:M3"/>
    <mergeCell ref="A17:A18"/>
    <mergeCell ref="B17:B18"/>
    <mergeCell ref="C17:C18"/>
    <mergeCell ref="D17:D18"/>
    <mergeCell ref="A14:D14"/>
  </mergeCells>
  <phoneticPr fontId="23" type="noConversion"/>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DBBF9-DC06-4D02-8212-7D8B11FAA428}">
  <dimension ref="A1:X47"/>
  <sheetViews>
    <sheetView showGridLines="0" zoomScale="85" zoomScaleNormal="85" workbookViewId="0">
      <selection activeCell="X14" sqref="X14"/>
    </sheetView>
  </sheetViews>
  <sheetFormatPr baseColWidth="10" defaultColWidth="11.42578125" defaultRowHeight="12" x14ac:dyDescent="0.2"/>
  <cols>
    <col min="1" max="1" width="29" style="3" customWidth="1"/>
    <col min="2" max="10" width="11.42578125" style="3"/>
    <col min="11" max="11" width="10.5703125" style="3" customWidth="1"/>
    <col min="12" max="13" width="11.42578125" style="3"/>
    <col min="14" max="14" width="11.5703125" style="3" customWidth="1"/>
    <col min="15" max="17" width="11.42578125" style="3"/>
    <col min="18" max="18" width="2.140625" style="30" customWidth="1"/>
    <col min="19" max="19" width="11.85546875" style="3" customWidth="1"/>
    <col min="20" max="16384" width="11.42578125" style="3"/>
  </cols>
  <sheetData>
    <row r="1" spans="1:24" ht="19.5" customHeight="1" x14ac:dyDescent="0.2">
      <c r="A1" s="21" t="s">
        <v>17</v>
      </c>
      <c r="B1" s="1"/>
      <c r="C1" s="2"/>
      <c r="D1" s="2"/>
      <c r="E1" s="2"/>
      <c r="F1" s="2"/>
      <c r="G1" s="2"/>
      <c r="H1" s="2"/>
      <c r="I1" s="2"/>
      <c r="J1" s="2"/>
      <c r="K1" s="2"/>
      <c r="L1" s="2"/>
      <c r="M1" s="2"/>
      <c r="N1" s="2"/>
      <c r="O1" s="2"/>
      <c r="P1" s="2"/>
      <c r="Q1" s="2"/>
      <c r="R1" s="27"/>
      <c r="S1" s="2"/>
    </row>
    <row r="2" spans="1:24" ht="12.95" customHeight="1" x14ac:dyDescent="0.2">
      <c r="A2" s="4"/>
      <c r="B2" s="62">
        <v>2004</v>
      </c>
      <c r="C2" s="62">
        <v>2005</v>
      </c>
      <c r="D2" s="62">
        <v>2006</v>
      </c>
      <c r="E2" s="62">
        <v>2007</v>
      </c>
      <c r="F2" s="62">
        <v>2008</v>
      </c>
      <c r="G2" s="62">
        <v>2009</v>
      </c>
      <c r="H2" s="62">
        <v>2010</v>
      </c>
      <c r="I2" s="62">
        <v>2011</v>
      </c>
      <c r="J2" s="62">
        <v>2012</v>
      </c>
      <c r="K2" s="62">
        <v>2013</v>
      </c>
      <c r="L2" s="62">
        <v>2014</v>
      </c>
      <c r="M2" s="62">
        <v>2015</v>
      </c>
      <c r="N2" s="62">
        <v>2016</v>
      </c>
      <c r="O2" s="62">
        <v>2017</v>
      </c>
      <c r="P2" s="62">
        <v>2018</v>
      </c>
      <c r="Q2" s="63" t="s">
        <v>18</v>
      </c>
      <c r="R2" s="80"/>
      <c r="S2" s="62" t="s">
        <v>18</v>
      </c>
      <c r="T2" s="62">
        <v>2020</v>
      </c>
      <c r="U2" s="62">
        <v>2021</v>
      </c>
      <c r="V2" s="62">
        <v>2022</v>
      </c>
      <c r="W2" s="62">
        <v>2023</v>
      </c>
      <c r="X2" s="62">
        <v>2024</v>
      </c>
    </row>
    <row r="3" spans="1:24" ht="12.95" customHeight="1" x14ac:dyDescent="0.2">
      <c r="A3" s="60" t="s">
        <v>19</v>
      </c>
      <c r="B3" s="5">
        <v>60.5</v>
      </c>
      <c r="C3" s="5">
        <v>60.6</v>
      </c>
      <c r="D3" s="5">
        <v>60.5</v>
      </c>
      <c r="E3" s="5">
        <v>60.5</v>
      </c>
      <c r="F3" s="5">
        <v>60.4</v>
      </c>
      <c r="G3" s="5">
        <v>61.4</v>
      </c>
      <c r="H3" s="5">
        <v>61.2</v>
      </c>
      <c r="I3" s="5">
        <v>61.7</v>
      </c>
      <c r="J3" s="5">
        <v>61.9</v>
      </c>
      <c r="K3" s="5">
        <v>61.7</v>
      </c>
      <c r="L3" s="5">
        <v>61.9</v>
      </c>
      <c r="M3" s="5">
        <v>62.1</v>
      </c>
      <c r="N3" s="5">
        <v>62.1</v>
      </c>
      <c r="O3" s="5">
        <v>62.1</v>
      </c>
      <c r="P3" s="5">
        <v>62.4</v>
      </c>
      <c r="Q3" s="6">
        <v>62.4</v>
      </c>
      <c r="R3" s="27"/>
      <c r="S3" s="7">
        <v>62.49333897683433</v>
      </c>
      <c r="T3" s="7">
        <v>62.494797052068968</v>
      </c>
      <c r="U3" s="7">
        <v>62.6</v>
      </c>
      <c r="V3" s="7">
        <v>62.786097690936089</v>
      </c>
      <c r="W3" s="7">
        <v>63.077175339140979</v>
      </c>
      <c r="X3" s="7">
        <v>63.303050626910846</v>
      </c>
    </row>
    <row r="4" spans="1:24" ht="12.95" customHeight="1" x14ac:dyDescent="0.2">
      <c r="A4" s="60" t="s">
        <v>20</v>
      </c>
      <c r="B4" s="64">
        <v>62</v>
      </c>
      <c r="C4" s="64">
        <v>61.9</v>
      </c>
      <c r="D4" s="64">
        <v>61.6</v>
      </c>
      <c r="E4" s="64">
        <v>61.5</v>
      </c>
      <c r="F4" s="64">
        <v>61.5</v>
      </c>
      <c r="G4" s="64">
        <v>61.8</v>
      </c>
      <c r="H4" s="64">
        <v>61.7</v>
      </c>
      <c r="I4" s="64">
        <v>62.3</v>
      </c>
      <c r="J4" s="64">
        <v>62.6</v>
      </c>
      <c r="K4" s="64">
        <v>62.3</v>
      </c>
      <c r="L4" s="64">
        <v>62.7</v>
      </c>
      <c r="M4" s="64">
        <v>62.8</v>
      </c>
      <c r="N4" s="64">
        <v>62.7</v>
      </c>
      <c r="O4" s="64">
        <v>62.8</v>
      </c>
      <c r="P4" s="64">
        <v>63</v>
      </c>
      <c r="Q4" s="65">
        <v>63</v>
      </c>
      <c r="R4" s="27"/>
      <c r="S4" s="66">
        <v>63.041916943531156</v>
      </c>
      <c r="T4" s="66">
        <v>62.986837686817296</v>
      </c>
      <c r="U4" s="66">
        <v>63.1</v>
      </c>
      <c r="V4" s="66">
        <v>63.295167067994981</v>
      </c>
      <c r="W4" s="66">
        <v>63.509200267825399</v>
      </c>
      <c r="X4" s="66">
        <v>63.773490943218604</v>
      </c>
    </row>
    <row r="5" spans="1:24" ht="12.95" customHeight="1" x14ac:dyDescent="0.2">
      <c r="A5" s="61" t="s">
        <v>2</v>
      </c>
      <c r="B5" s="8">
        <v>61.1</v>
      </c>
      <c r="C5" s="8">
        <v>61.2</v>
      </c>
      <c r="D5" s="8">
        <v>61</v>
      </c>
      <c r="E5" s="8">
        <v>61</v>
      </c>
      <c r="F5" s="8">
        <v>61</v>
      </c>
      <c r="G5" s="8">
        <v>61.6</v>
      </c>
      <c r="H5" s="8">
        <v>61.5</v>
      </c>
      <c r="I5" s="8">
        <v>62</v>
      </c>
      <c r="J5" s="8">
        <v>62.2</v>
      </c>
      <c r="K5" s="8">
        <v>62</v>
      </c>
      <c r="L5" s="8">
        <v>62.3</v>
      </c>
      <c r="M5" s="8">
        <v>62.5</v>
      </c>
      <c r="N5" s="8">
        <v>62.4</v>
      </c>
      <c r="O5" s="8">
        <v>62.5</v>
      </c>
      <c r="P5" s="8">
        <v>62.7</v>
      </c>
      <c r="Q5" s="9">
        <v>62.7</v>
      </c>
      <c r="R5" s="28"/>
      <c r="S5" s="11">
        <v>62.784674487064621</v>
      </c>
      <c r="T5" s="11">
        <v>62.752105652767447</v>
      </c>
      <c r="U5" s="11">
        <v>62.9</v>
      </c>
      <c r="V5" s="11">
        <v>63.053773547886124</v>
      </c>
      <c r="W5" s="11">
        <v>63.300750283566082</v>
      </c>
      <c r="X5" s="11">
        <v>63.548931191636413</v>
      </c>
    </row>
    <row r="6" spans="1:24" ht="12.95" customHeight="1" x14ac:dyDescent="0.2">
      <c r="A6" s="108" t="s">
        <v>25</v>
      </c>
      <c r="B6" s="108"/>
      <c r="C6" s="108"/>
      <c r="D6" s="108"/>
      <c r="E6" s="108"/>
      <c r="F6" s="108"/>
      <c r="G6" s="108"/>
      <c r="H6" s="108"/>
      <c r="I6" s="22"/>
      <c r="J6" s="22"/>
      <c r="K6" s="22"/>
      <c r="L6" s="22"/>
      <c r="M6" s="22"/>
      <c r="N6" s="22"/>
      <c r="O6" s="22"/>
      <c r="P6" s="22"/>
      <c r="Q6" s="23"/>
      <c r="R6" s="28"/>
      <c r="S6" s="71"/>
      <c r="T6" s="71"/>
      <c r="U6" s="71"/>
      <c r="V6" s="71"/>
      <c r="W6" s="71"/>
      <c r="X6" s="71"/>
    </row>
    <row r="7" spans="1:24" ht="12.95" customHeight="1" x14ac:dyDescent="0.2">
      <c r="A7" s="106" t="s">
        <v>41</v>
      </c>
      <c r="B7" s="106"/>
      <c r="C7" s="106"/>
      <c r="D7" s="106"/>
      <c r="E7" s="106"/>
      <c r="F7" s="106"/>
      <c r="G7" s="106"/>
      <c r="H7" s="106"/>
      <c r="I7" s="106"/>
      <c r="J7" s="106"/>
      <c r="K7" s="106"/>
      <c r="L7" s="106"/>
      <c r="M7" s="106"/>
      <c r="N7" s="106"/>
      <c r="O7" s="106"/>
      <c r="P7" s="106"/>
      <c r="Q7" s="106"/>
      <c r="R7" s="28"/>
      <c r="S7" s="24"/>
      <c r="T7" s="24"/>
      <c r="U7" s="24"/>
      <c r="V7" s="24"/>
      <c r="W7" s="24"/>
    </row>
    <row r="8" spans="1:24" ht="12.95" customHeight="1" x14ac:dyDescent="0.2">
      <c r="A8" s="108" t="s">
        <v>33</v>
      </c>
      <c r="B8" s="108"/>
      <c r="C8" s="108"/>
      <c r="D8" s="108"/>
      <c r="E8" s="108"/>
      <c r="F8" s="108"/>
      <c r="G8" s="108"/>
      <c r="H8" s="108"/>
      <c r="I8" s="22"/>
      <c r="J8" s="22"/>
      <c r="K8" s="22"/>
      <c r="L8" s="22"/>
      <c r="M8" s="22"/>
      <c r="N8" s="22"/>
      <c r="O8" s="22"/>
      <c r="P8" s="22"/>
      <c r="Q8" s="23"/>
      <c r="R8" s="28"/>
      <c r="S8" s="24"/>
      <c r="T8" s="24"/>
      <c r="U8" s="24"/>
      <c r="V8" s="24"/>
      <c r="W8" s="24"/>
    </row>
    <row r="9" spans="1:24" ht="12.95" customHeight="1" x14ac:dyDescent="0.2">
      <c r="A9" s="25"/>
      <c r="B9" s="1"/>
      <c r="C9" s="13"/>
      <c r="D9" s="13"/>
      <c r="E9" s="13"/>
      <c r="F9" s="13"/>
      <c r="G9" s="13"/>
      <c r="H9" s="13"/>
      <c r="I9" s="13"/>
      <c r="J9" s="13"/>
      <c r="K9" s="13"/>
      <c r="L9" s="13"/>
      <c r="M9" s="13"/>
      <c r="N9" s="13"/>
      <c r="O9" s="13"/>
      <c r="P9" s="13"/>
      <c r="Q9" s="13"/>
      <c r="R9" s="29"/>
      <c r="S9" s="10"/>
      <c r="T9" s="14"/>
      <c r="U9" s="14"/>
      <c r="V9" s="14"/>
      <c r="W9" s="14"/>
    </row>
    <row r="10" spans="1:24" ht="12.95" customHeight="1" x14ac:dyDescent="0.2">
      <c r="A10" s="12"/>
      <c r="B10" s="1"/>
      <c r="C10" s="13"/>
      <c r="D10" s="13"/>
      <c r="E10" s="13"/>
      <c r="F10" s="13"/>
      <c r="G10" s="13"/>
      <c r="H10" s="13"/>
      <c r="I10" s="13"/>
      <c r="J10" s="13"/>
      <c r="K10" s="13"/>
      <c r="L10" s="13"/>
      <c r="M10" s="13"/>
      <c r="N10" s="13"/>
      <c r="O10" s="13"/>
      <c r="P10" s="13"/>
      <c r="Q10" s="13"/>
      <c r="R10" s="29"/>
      <c r="S10" s="10"/>
      <c r="T10" s="14"/>
      <c r="U10" s="14"/>
      <c r="V10" s="14"/>
      <c r="W10" s="14"/>
    </row>
    <row r="11" spans="1:24" ht="12.95" customHeight="1" x14ac:dyDescent="0.2">
      <c r="A11" s="2"/>
      <c r="B11" s="2"/>
      <c r="C11" s="2"/>
      <c r="D11" s="2"/>
      <c r="E11" s="2"/>
      <c r="F11" s="2"/>
      <c r="G11" s="2"/>
      <c r="H11" s="2"/>
      <c r="I11" s="2"/>
      <c r="J11" s="2"/>
      <c r="K11" s="2"/>
      <c r="L11" s="2"/>
      <c r="M11" s="2"/>
      <c r="N11" s="2"/>
      <c r="O11" s="2"/>
      <c r="P11" s="2"/>
      <c r="Q11" s="2"/>
      <c r="R11" s="27"/>
      <c r="S11" s="2"/>
      <c r="T11" s="2"/>
      <c r="U11" s="2"/>
      <c r="V11" s="2"/>
      <c r="W11" s="2"/>
    </row>
    <row r="12" spans="1:24" ht="16.5" customHeight="1" x14ac:dyDescent="0.2">
      <c r="A12" s="21" t="s">
        <v>21</v>
      </c>
      <c r="B12" s="1"/>
      <c r="C12" s="10"/>
      <c r="D12" s="10"/>
      <c r="E12" s="10"/>
      <c r="F12" s="10"/>
      <c r="G12" s="10"/>
      <c r="H12" s="10"/>
      <c r="I12" s="10"/>
      <c r="J12" s="10"/>
      <c r="K12" s="10"/>
      <c r="L12" s="10"/>
      <c r="M12" s="10"/>
      <c r="N12" s="10"/>
      <c r="O12" s="2"/>
      <c r="P12" s="2"/>
      <c r="Q12" s="2"/>
      <c r="R12" s="27"/>
      <c r="S12" s="2"/>
      <c r="T12" s="2"/>
      <c r="U12" s="2"/>
      <c r="V12" s="2"/>
      <c r="W12" s="2"/>
    </row>
    <row r="13" spans="1:24" ht="12.95" customHeight="1" x14ac:dyDescent="0.2">
      <c r="A13" s="4"/>
      <c r="B13" s="62">
        <v>2004</v>
      </c>
      <c r="C13" s="62">
        <v>2005</v>
      </c>
      <c r="D13" s="62">
        <v>2006</v>
      </c>
      <c r="E13" s="62">
        <v>2007</v>
      </c>
      <c r="F13" s="62">
        <v>2008</v>
      </c>
      <c r="G13" s="62">
        <v>2009</v>
      </c>
      <c r="H13" s="62">
        <v>2010</v>
      </c>
      <c r="I13" s="62">
        <v>2011</v>
      </c>
      <c r="J13" s="62">
        <v>2012</v>
      </c>
      <c r="K13" s="62">
        <v>2013</v>
      </c>
      <c r="L13" s="62">
        <v>2014</v>
      </c>
      <c r="M13" s="62">
        <v>2015</v>
      </c>
      <c r="N13" s="62">
        <v>2016</v>
      </c>
      <c r="O13" s="62">
        <v>2017</v>
      </c>
      <c r="P13" s="62">
        <v>2018</v>
      </c>
      <c r="Q13" s="63" t="s">
        <v>18</v>
      </c>
      <c r="R13" s="80"/>
      <c r="S13" s="62" t="s">
        <v>18</v>
      </c>
      <c r="T13" s="62">
        <v>2020</v>
      </c>
      <c r="U13" s="62">
        <v>2021</v>
      </c>
      <c r="V13" s="62">
        <v>2022</v>
      </c>
      <c r="W13" s="62">
        <v>2023</v>
      </c>
      <c r="X13" s="62" t="s">
        <v>43</v>
      </c>
    </row>
    <row r="14" spans="1:24" ht="12.95" customHeight="1" x14ac:dyDescent="0.2">
      <c r="A14" s="60" t="s">
        <v>35</v>
      </c>
      <c r="B14" s="5">
        <v>61.533000000000001</v>
      </c>
      <c r="C14" s="5">
        <v>61.500860000000003</v>
      </c>
      <c r="D14" s="5">
        <v>61.251849999999997</v>
      </c>
      <c r="E14" s="5">
        <v>61.17154</v>
      </c>
      <c r="F14" s="5">
        <v>61.153730000000003</v>
      </c>
      <c r="G14" s="5">
        <v>61.247239999999998</v>
      </c>
      <c r="H14" s="5">
        <v>61.24324</v>
      </c>
      <c r="I14" s="5">
        <v>61.78145</v>
      </c>
      <c r="J14" s="5">
        <v>62.094499999999996</v>
      </c>
      <c r="K14" s="5">
        <v>61.990819999999999</v>
      </c>
      <c r="L14" s="5">
        <v>62.46884</v>
      </c>
      <c r="M14" s="5">
        <v>62.765419999999999</v>
      </c>
      <c r="N14" s="5">
        <v>62.678780000000003</v>
      </c>
      <c r="O14" s="5">
        <v>62.917299999999997</v>
      </c>
      <c r="P14" s="5">
        <v>62.932865139949207</v>
      </c>
      <c r="Q14" s="6">
        <v>62.971566387406561</v>
      </c>
      <c r="R14" s="27"/>
      <c r="S14" s="7">
        <v>62.959418996627853</v>
      </c>
      <c r="T14" s="7">
        <v>63.017545210090887</v>
      </c>
      <c r="U14" s="7">
        <v>63.072398800600411</v>
      </c>
      <c r="V14" s="7">
        <v>63.2</v>
      </c>
      <c r="W14" s="7">
        <v>63.6</v>
      </c>
      <c r="X14" s="76">
        <v>63.8</v>
      </c>
    </row>
    <row r="15" spans="1:24" ht="12.95" customHeight="1" x14ac:dyDescent="0.2">
      <c r="A15" s="60" t="s">
        <v>36</v>
      </c>
      <c r="B15" s="64">
        <v>62.294179999999997</v>
      </c>
      <c r="C15" s="64">
        <v>62.116109999999999</v>
      </c>
      <c r="D15" s="64">
        <v>61.792310000000001</v>
      </c>
      <c r="E15" s="64">
        <v>61.702530000000003</v>
      </c>
      <c r="F15" s="64">
        <v>61.756799999999998</v>
      </c>
      <c r="G15" s="64">
        <v>61.7363</v>
      </c>
      <c r="H15" s="64">
        <v>61.67765</v>
      </c>
      <c r="I15" s="64">
        <v>62.369590000000002</v>
      </c>
      <c r="J15" s="64">
        <v>62.654899999999998</v>
      </c>
      <c r="K15" s="64">
        <v>62.427430000000001</v>
      </c>
      <c r="L15" s="64">
        <v>62.900300000000001</v>
      </c>
      <c r="M15" s="64">
        <v>63.232729999999997</v>
      </c>
      <c r="N15" s="64">
        <v>62.981819999999999</v>
      </c>
      <c r="O15" s="64">
        <v>63.157899999999998</v>
      </c>
      <c r="P15" s="64">
        <v>63.257410628544292</v>
      </c>
      <c r="Q15" s="65">
        <v>63.234952655800804</v>
      </c>
      <c r="R15" s="27"/>
      <c r="S15" s="66">
        <v>63.229460741068117</v>
      </c>
      <c r="T15" s="66">
        <v>63.198845976746675</v>
      </c>
      <c r="U15" s="66">
        <v>63.320794753088471</v>
      </c>
      <c r="V15" s="66">
        <v>63.4</v>
      </c>
      <c r="W15" s="66">
        <v>63.7</v>
      </c>
      <c r="X15" s="77">
        <v>64</v>
      </c>
    </row>
    <row r="16" spans="1:24" ht="12.95" customHeight="1" x14ac:dyDescent="0.2">
      <c r="A16" s="61" t="s">
        <v>37</v>
      </c>
      <c r="B16" s="8">
        <v>61.901009999999999</v>
      </c>
      <c r="C16" s="8">
        <v>61.794240000000002</v>
      </c>
      <c r="D16" s="8">
        <v>61.509619999999998</v>
      </c>
      <c r="E16" s="8">
        <v>61.431350000000002</v>
      </c>
      <c r="F16" s="8">
        <v>61.449219999999997</v>
      </c>
      <c r="G16" s="8">
        <v>61.488779999999998</v>
      </c>
      <c r="H16" s="8">
        <v>61.458599999999997</v>
      </c>
      <c r="I16" s="8">
        <v>62.085529999999999</v>
      </c>
      <c r="J16" s="8">
        <v>62.387479999999996</v>
      </c>
      <c r="K16" s="8">
        <v>62.216610000000003</v>
      </c>
      <c r="L16" s="8">
        <v>62.694330000000001</v>
      </c>
      <c r="M16" s="8">
        <v>63.015639999999998</v>
      </c>
      <c r="N16" s="8">
        <v>62.836799999999997</v>
      </c>
      <c r="O16" s="8">
        <v>63.043325291086084</v>
      </c>
      <c r="P16" s="8">
        <v>63.104574082594908</v>
      </c>
      <c r="Q16" s="9">
        <v>63.103259521603682</v>
      </c>
      <c r="R16" s="28"/>
      <c r="S16" s="11">
        <v>63.094439868847985</v>
      </c>
      <c r="T16" s="11">
        <v>63.108195593418785</v>
      </c>
      <c r="U16" s="11">
        <v>63.196596776844444</v>
      </c>
      <c r="V16" s="11">
        <v>63.3</v>
      </c>
      <c r="W16" s="11">
        <v>63.7</v>
      </c>
      <c r="X16" s="78">
        <v>63.9</v>
      </c>
    </row>
    <row r="17" spans="1:18" ht="12.95" customHeight="1" x14ac:dyDescent="0.2">
      <c r="A17" s="26" t="s">
        <v>26</v>
      </c>
    </row>
    <row r="18" spans="1:18" ht="12.95" customHeight="1" x14ac:dyDescent="0.2">
      <c r="A18" s="26" t="s">
        <v>42</v>
      </c>
    </row>
    <row r="19" spans="1:18" x14ac:dyDescent="0.2">
      <c r="B19" s="17"/>
      <c r="C19" s="17"/>
      <c r="D19" s="17"/>
      <c r="E19" s="17"/>
      <c r="F19" s="17"/>
      <c r="G19" s="17"/>
      <c r="H19" s="17"/>
      <c r="I19" s="17"/>
      <c r="J19" s="17"/>
      <c r="K19" s="17"/>
      <c r="L19" s="17"/>
      <c r="M19" s="17"/>
      <c r="N19" s="17"/>
      <c r="O19" s="17"/>
      <c r="P19" s="17"/>
      <c r="Q19" s="17"/>
      <c r="R19" s="31"/>
    </row>
    <row r="20" spans="1:18" x14ac:dyDescent="0.2">
      <c r="B20" s="17"/>
      <c r="C20" s="17"/>
      <c r="D20" s="17"/>
      <c r="E20" s="17"/>
      <c r="F20" s="17"/>
      <c r="G20" s="17"/>
      <c r="H20" s="17"/>
      <c r="I20" s="17"/>
      <c r="J20" s="17"/>
      <c r="K20" s="17"/>
      <c r="L20" s="17"/>
      <c r="M20" s="17"/>
      <c r="N20" s="17"/>
      <c r="O20" s="17"/>
      <c r="P20" s="17"/>
      <c r="Q20" s="17"/>
      <c r="R20" s="31"/>
    </row>
    <row r="21" spans="1:18" ht="15.75" x14ac:dyDescent="0.2">
      <c r="A21" s="18"/>
      <c r="B21" s="113" t="s">
        <v>28</v>
      </c>
      <c r="C21" s="113"/>
      <c r="D21" s="113"/>
      <c r="E21" s="113"/>
      <c r="F21" s="113"/>
      <c r="G21" s="113"/>
      <c r="H21" s="113"/>
      <c r="I21" s="113"/>
      <c r="J21" s="17"/>
      <c r="K21" s="17"/>
      <c r="L21" s="17"/>
      <c r="M21" s="17"/>
      <c r="N21" s="17"/>
      <c r="O21" s="17"/>
      <c r="P21" s="17"/>
      <c r="Q21" s="17"/>
      <c r="R21" s="31"/>
    </row>
    <row r="45" spans="2:9" x14ac:dyDescent="0.2">
      <c r="B45" s="114" t="s">
        <v>25</v>
      </c>
      <c r="C45" s="114"/>
      <c r="D45" s="114"/>
      <c r="E45" s="114"/>
      <c r="F45" s="114"/>
      <c r="G45" s="114"/>
      <c r="H45" s="114"/>
      <c r="I45" s="114"/>
    </row>
    <row r="46" spans="2:9" ht="24.75" customHeight="1" x14ac:dyDescent="0.2">
      <c r="B46" s="115" t="s">
        <v>41</v>
      </c>
      <c r="C46" s="115"/>
      <c r="D46" s="115"/>
      <c r="E46" s="115"/>
      <c r="F46" s="115"/>
      <c r="G46" s="115"/>
      <c r="H46" s="115"/>
      <c r="I46" s="115"/>
    </row>
    <row r="47" spans="2:9" x14ac:dyDescent="0.2">
      <c r="B47" s="114" t="s">
        <v>33</v>
      </c>
      <c r="C47" s="114"/>
      <c r="D47" s="114"/>
      <c r="E47" s="114"/>
      <c r="F47" s="114"/>
      <c r="G47" s="114"/>
      <c r="H47" s="114"/>
      <c r="I47" s="114"/>
    </row>
  </sheetData>
  <mergeCells count="7">
    <mergeCell ref="B47:I47"/>
    <mergeCell ref="B21:I21"/>
    <mergeCell ref="A6:H6"/>
    <mergeCell ref="A8:H8"/>
    <mergeCell ref="B45:I45"/>
    <mergeCell ref="B46:I46"/>
    <mergeCell ref="A7:Q7"/>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0351E-11F8-4984-866D-CF1686F77052}">
  <dimension ref="A2:T49"/>
  <sheetViews>
    <sheetView showGridLines="0" zoomScaleNormal="100" workbookViewId="0">
      <selection activeCell="O4" sqref="O4:T11"/>
    </sheetView>
  </sheetViews>
  <sheetFormatPr baseColWidth="10" defaultColWidth="11.42578125" defaultRowHeight="12" x14ac:dyDescent="0.2"/>
  <cols>
    <col min="1" max="1" width="29" style="3" customWidth="1"/>
    <col min="2" max="10" width="11.42578125" style="3"/>
    <col min="11" max="11" width="10.5703125" style="3" customWidth="1"/>
    <col min="12" max="13" width="11.42578125" style="3"/>
    <col min="14" max="14" width="2.5703125" style="30" customWidth="1"/>
    <col min="15" max="17" width="11.42578125" style="3"/>
    <col min="18" max="19" width="12.140625" style="3" customWidth="1"/>
    <col min="20" max="20" width="11.85546875" style="3" customWidth="1"/>
    <col min="21" max="16384" width="11.42578125" style="3"/>
  </cols>
  <sheetData>
    <row r="2" spans="1:20" s="35" customFormat="1" ht="29.25" customHeight="1" x14ac:dyDescent="0.2">
      <c r="A2" s="40" t="s">
        <v>30</v>
      </c>
      <c r="N2" s="37"/>
    </row>
    <row r="3" spans="1:20" ht="14.1" customHeight="1" x14ac:dyDescent="0.2">
      <c r="A3" s="62" t="s">
        <v>22</v>
      </c>
      <c r="B3" s="62">
        <v>2008</v>
      </c>
      <c r="C3" s="62">
        <v>2009</v>
      </c>
      <c r="D3" s="62">
        <v>2010</v>
      </c>
      <c r="E3" s="62">
        <v>2011</v>
      </c>
      <c r="F3" s="62">
        <v>2012</v>
      </c>
      <c r="G3" s="62">
        <v>2013</v>
      </c>
      <c r="H3" s="62">
        <v>2014</v>
      </c>
      <c r="I3" s="62">
        <v>2015</v>
      </c>
      <c r="J3" s="62">
        <v>2016</v>
      </c>
      <c r="K3" s="62">
        <v>2017</v>
      </c>
      <c r="L3" s="62">
        <v>2018</v>
      </c>
      <c r="M3" s="62" t="s">
        <v>18</v>
      </c>
      <c r="N3" s="36"/>
      <c r="O3" s="62" t="s">
        <v>18</v>
      </c>
      <c r="P3" s="62">
        <v>2020</v>
      </c>
      <c r="Q3" s="62">
        <v>2021</v>
      </c>
      <c r="R3" s="62">
        <v>2022</v>
      </c>
      <c r="S3" s="62">
        <v>2023</v>
      </c>
      <c r="T3" s="62">
        <v>2024</v>
      </c>
    </row>
    <row r="4" spans="1:20" ht="14.1" customHeight="1" x14ac:dyDescent="0.2">
      <c r="A4" s="62" t="s">
        <v>23</v>
      </c>
      <c r="B4" s="83">
        <v>0.15717459355750782</v>
      </c>
      <c r="C4" s="83">
        <v>3.6321527424730271E-2</v>
      </c>
      <c r="D4" s="83">
        <v>6.00790365895119E-2</v>
      </c>
      <c r="E4" s="83">
        <v>5.429873286321011E-2</v>
      </c>
      <c r="F4" s="83">
        <v>6.839416032294858E-2</v>
      </c>
      <c r="G4" s="83">
        <v>6.6275770537045628E-2</v>
      </c>
      <c r="H4" s="83">
        <v>2.149154085425992E-2</v>
      </c>
      <c r="I4" s="83">
        <v>1.5167434924078091E-2</v>
      </c>
      <c r="J4" s="83">
        <v>9.25918322770726E-3</v>
      </c>
      <c r="K4" s="83">
        <v>7.0781007615974062E-3</v>
      </c>
      <c r="L4" s="83">
        <v>4.1272465631793272E-3</v>
      </c>
      <c r="M4" s="83">
        <v>3.6937117836045186E-3</v>
      </c>
      <c r="N4" s="39"/>
      <c r="O4" s="83">
        <v>3.5728343476549491E-3</v>
      </c>
      <c r="P4" s="83">
        <v>2.9483282674772036E-3</v>
      </c>
      <c r="Q4" s="83">
        <v>2.6769509305200742E-3</v>
      </c>
      <c r="R4" s="85">
        <v>2.256697168599183E-3</v>
      </c>
      <c r="S4" s="85">
        <v>2.5757599488550041E-3</v>
      </c>
      <c r="T4" s="85">
        <v>3.1314495027191368E-3</v>
      </c>
    </row>
    <row r="5" spans="1:20" ht="14.1" customHeight="1" x14ac:dyDescent="0.2">
      <c r="A5" s="62" t="s">
        <v>4</v>
      </c>
      <c r="B5" s="84">
        <v>0.54629910128243964</v>
      </c>
      <c r="C5" s="84">
        <v>0.6103485284979947</v>
      </c>
      <c r="D5" s="84">
        <v>0.59970181933870015</v>
      </c>
      <c r="E5" s="84">
        <v>0.51052786553078511</v>
      </c>
      <c r="F5" s="84">
        <v>0.47229621736814065</v>
      </c>
      <c r="G5" s="84">
        <v>0.5151795395581128</v>
      </c>
      <c r="H5" s="84">
        <v>0.2298308170851984</v>
      </c>
      <c r="I5" s="84">
        <v>0.25955294197396961</v>
      </c>
      <c r="J5" s="84">
        <v>0.26166471508878997</v>
      </c>
      <c r="K5" s="84">
        <v>0.24912732006579205</v>
      </c>
      <c r="L5" s="84">
        <v>0.21677076635742934</v>
      </c>
      <c r="M5" s="84">
        <v>0.20294687273292569</v>
      </c>
      <c r="N5" s="39"/>
      <c r="O5" s="84">
        <v>0.20301571441547825</v>
      </c>
      <c r="P5" s="84">
        <v>0.19966565349544071</v>
      </c>
      <c r="Q5" s="84">
        <v>0.17035698147311343</v>
      </c>
      <c r="R5" s="86">
        <v>0.16091417578618009</v>
      </c>
      <c r="S5" s="86">
        <v>0.14944818365495924</v>
      </c>
      <c r="T5" s="86">
        <v>0.11489777229715056</v>
      </c>
    </row>
    <row r="6" spans="1:20" ht="14.1" customHeight="1" x14ac:dyDescent="0.2">
      <c r="A6" s="62" t="s">
        <v>5</v>
      </c>
      <c r="B6" s="83">
        <v>4.8722609310310007E-2</v>
      </c>
      <c r="C6" s="83">
        <v>5.7702084392475844E-2</v>
      </c>
      <c r="D6" s="83">
        <v>5.6420397303897869E-2</v>
      </c>
      <c r="E6" s="83">
        <v>6.2897695797337963E-2</v>
      </c>
      <c r="F6" s="83">
        <v>6.6615297150600883E-2</v>
      </c>
      <c r="G6" s="83">
        <v>8.063952050595051E-2</v>
      </c>
      <c r="H6" s="83">
        <v>0.38817995599726879</v>
      </c>
      <c r="I6" s="83">
        <v>0.32928585954446854</v>
      </c>
      <c r="J6" s="83">
        <v>0.35251408666976508</v>
      </c>
      <c r="K6" s="83">
        <v>3.5968912482558096E-2</v>
      </c>
      <c r="L6" s="83">
        <v>3.3437433024096019E-2</v>
      </c>
      <c r="M6" s="83">
        <v>3.5110503679137733E-2</v>
      </c>
      <c r="N6" s="39"/>
      <c r="O6" s="83">
        <v>3.5304447875980256E-2</v>
      </c>
      <c r="P6" s="83">
        <v>4.7021276595744677E-2</v>
      </c>
      <c r="Q6" s="83">
        <v>4.7654200575954569E-2</v>
      </c>
      <c r="R6" s="85">
        <v>4.8316939315335726E-2</v>
      </c>
      <c r="S6" s="85">
        <v>5.0024419172538893E-2</v>
      </c>
      <c r="T6" s="85">
        <v>6.7963995923952247E-2</v>
      </c>
    </row>
    <row r="7" spans="1:20" ht="14.1" customHeight="1" x14ac:dyDescent="0.2">
      <c r="A7" s="62" t="s">
        <v>24</v>
      </c>
      <c r="B7" s="84">
        <v>6.4096738362112479E-2</v>
      </c>
      <c r="C7" s="84">
        <v>8.5409252669039135E-2</v>
      </c>
      <c r="D7" s="84">
        <v>8.851224692852086E-2</v>
      </c>
      <c r="E7" s="84">
        <v>0.109209657322427</v>
      </c>
      <c r="F7" s="84">
        <v>0.11624468575801025</v>
      </c>
      <c r="G7" s="84">
        <v>0.10841587563123091</v>
      </c>
      <c r="H7" s="84">
        <v>0.12098171610651695</v>
      </c>
      <c r="I7" s="84">
        <v>0.14053179229934923</v>
      </c>
      <c r="J7" s="84">
        <v>0.17069545695662242</v>
      </c>
      <c r="K7" s="84">
        <v>0.53193018560526339</v>
      </c>
      <c r="L7" s="84">
        <v>0.53810967208597404</v>
      </c>
      <c r="M7" s="84">
        <v>0.56743574463674995</v>
      </c>
      <c r="N7" s="39"/>
      <c r="O7" s="84">
        <v>0.57147182608169078</v>
      </c>
      <c r="P7" s="84">
        <v>0.57209726443768993</v>
      </c>
      <c r="Q7" s="84">
        <v>0.59164642175921167</v>
      </c>
      <c r="R7" s="86">
        <v>0.58522019872025632</v>
      </c>
      <c r="S7" s="86">
        <v>0.56592251077504885</v>
      </c>
      <c r="T7" s="86">
        <v>0.56414232149446986</v>
      </c>
    </row>
    <row r="8" spans="1:20" ht="14.1" customHeight="1" x14ac:dyDescent="0.2">
      <c r="A8" s="62" t="s">
        <v>9</v>
      </c>
      <c r="B8" s="83">
        <v>0.1566696960517015</v>
      </c>
      <c r="C8" s="83">
        <v>0.17601536462746428</v>
      </c>
      <c r="D8" s="83">
        <v>0.16102847375791848</v>
      </c>
      <c r="E8" s="83">
        <v>0.2238807956494471</v>
      </c>
      <c r="F8" s="83">
        <v>0.23615615379389501</v>
      </c>
      <c r="G8" s="83">
        <v>0.19218832081968196</v>
      </c>
      <c r="H8" s="83">
        <v>0.19701995296259767</v>
      </c>
      <c r="I8" s="83">
        <v>0.2061534029284165</v>
      </c>
      <c r="J8" s="83">
        <v>0.15435968264551847</v>
      </c>
      <c r="K8" s="83">
        <v>0.12348479533531333</v>
      </c>
      <c r="L8" s="83">
        <v>0.14435259177612442</v>
      </c>
      <c r="M8" s="83">
        <v>5.2247966110477773E-2</v>
      </c>
      <c r="N8" s="39"/>
      <c r="O8" s="83">
        <v>5.3925576043842911E-2</v>
      </c>
      <c r="P8" s="83">
        <v>5.8085106382978716E-2</v>
      </c>
      <c r="Q8" s="83">
        <v>5.5603029801398578E-2</v>
      </c>
      <c r="R8" s="85">
        <v>5.7135986636254847E-2</v>
      </c>
      <c r="S8" s="85">
        <v>6.280782040018966E-2</v>
      </c>
      <c r="T8" s="85">
        <v>6.7063438428747374E-2</v>
      </c>
    </row>
    <row r="9" spans="1:20" ht="14.1" customHeight="1" x14ac:dyDescent="0.2">
      <c r="A9" s="62" t="s">
        <v>10</v>
      </c>
      <c r="B9" s="84">
        <v>8.3235637138847195E-3</v>
      </c>
      <c r="C9" s="84">
        <v>1.0032377756245126E-2</v>
      </c>
      <c r="D9" s="84">
        <v>9.9902997713740335E-3</v>
      </c>
      <c r="E9" s="84">
        <v>1.1653266657683421E-2</v>
      </c>
      <c r="F9" s="84">
        <v>1.2747029566672508E-2</v>
      </c>
      <c r="G9" s="84">
        <v>1.3323343873968923E-2</v>
      </c>
      <c r="H9" s="84">
        <v>1.4727258933313102E-2</v>
      </c>
      <c r="I9" s="84">
        <v>1.6613001626898046E-2</v>
      </c>
      <c r="J9" s="84">
        <v>1.8061812191969572E-2</v>
      </c>
      <c r="K9" s="84">
        <v>1.8978352548661943E-2</v>
      </c>
      <c r="L9" s="84">
        <v>2.7793086555831112E-2</v>
      </c>
      <c r="M9" s="84">
        <v>9.7935990776246248E-2</v>
      </c>
      <c r="N9" s="39"/>
      <c r="O9" s="84">
        <v>9.7935990776246248E-2</v>
      </c>
      <c r="P9" s="84">
        <v>7.6904359347502907E-2</v>
      </c>
      <c r="Q9" s="84">
        <v>7.8332505640984346E-2</v>
      </c>
      <c r="R9" s="86">
        <v>2.5816843270531888E-2</v>
      </c>
      <c r="S9" s="86">
        <v>2.694652130021059E-2</v>
      </c>
      <c r="T9" s="86">
        <v>2.936455265983377E-2</v>
      </c>
    </row>
    <row r="10" spans="1:20" ht="14.1" customHeight="1" x14ac:dyDescent="0.2">
      <c r="A10" s="62" t="s">
        <v>11</v>
      </c>
      <c r="B10" s="84">
        <v>4.3381672041858067E-3</v>
      </c>
      <c r="C10" s="84">
        <v>5.1712830572164586E-3</v>
      </c>
      <c r="D10" s="84">
        <v>5.6532682908571443E-3</v>
      </c>
      <c r="E10" s="84">
        <v>6.6259758883016511E-3</v>
      </c>
      <c r="F10" s="84">
        <v>6.8937652186660849E-3</v>
      </c>
      <c r="G10" s="84">
        <v>6.5409497107788124E-3</v>
      </c>
      <c r="H10" s="84">
        <v>8.4576284045216592E-3</v>
      </c>
      <c r="I10" s="84">
        <v>1.0000338937093275E-2</v>
      </c>
      <c r="J10" s="84">
        <v>1.0449837332015129E-2</v>
      </c>
      <c r="K10" s="84">
        <v>1.0829182354637793E-2</v>
      </c>
      <c r="L10" s="84">
        <v>1.1388199993876488E-2</v>
      </c>
      <c r="M10" s="84">
        <v>1.3884210799046533E-2</v>
      </c>
      <c r="N10" s="39"/>
      <c r="O10" s="84">
        <v>1.3884210799046533E-2</v>
      </c>
      <c r="P10" s="84">
        <v>1.8246496462317838E-2</v>
      </c>
      <c r="Q10" s="84">
        <v>2.4660757987231167E-2</v>
      </c>
      <c r="R10" s="86">
        <v>8.6410442844804397E-2</v>
      </c>
      <c r="S10" s="86">
        <v>9.8818624638161975E-2</v>
      </c>
      <c r="T10" s="86">
        <v>0.10259977129180645</v>
      </c>
    </row>
    <row r="11" spans="1:20" ht="14.1" customHeight="1" x14ac:dyDescent="0.2">
      <c r="A11" s="62" t="s">
        <v>53</v>
      </c>
      <c r="B11" s="83">
        <v>1.7933524011975958E-2</v>
      </c>
      <c r="C11" s="83">
        <v>1.8955462860113913E-2</v>
      </c>
      <c r="D11" s="83">
        <v>1.8614458019219553E-2</v>
      </c>
      <c r="E11" s="83">
        <v>2.0906010290807645E-2</v>
      </c>
      <c r="F11" s="83">
        <v>2.0652690821066029E-2</v>
      </c>
      <c r="G11" s="83">
        <v>1.7436679363230498E-2</v>
      </c>
      <c r="H11" s="83">
        <v>1.9311129656323495E-2</v>
      </c>
      <c r="I11" s="83">
        <v>2.2695227765726682E-2</v>
      </c>
      <c r="J11" s="83">
        <v>2.2995225887612106E-2</v>
      </c>
      <c r="K11" s="83">
        <v>2.2603150846176031E-2</v>
      </c>
      <c r="L11" s="83">
        <v>2.4021003643489178E-2</v>
      </c>
      <c r="M11" s="83">
        <v>2.6744999481811586E-2</v>
      </c>
      <c r="N11" s="39"/>
      <c r="O11" s="83">
        <v>2.0889399660059982E-2</v>
      </c>
      <c r="P11" s="83">
        <v>2.5031515010847993E-2</v>
      </c>
      <c r="Q11" s="83">
        <v>2.9069151831586232E-2</v>
      </c>
      <c r="R11" s="85">
        <v>3.3928716258037526E-2</v>
      </c>
      <c r="S11" s="85">
        <v>4.345616011003578E-2</v>
      </c>
      <c r="T11" s="85">
        <v>5.0836698401320615E-2</v>
      </c>
    </row>
    <row r="12" spans="1:20" ht="15.75" customHeight="1" x14ac:dyDescent="0.2">
      <c r="A12" s="108" t="s">
        <v>27</v>
      </c>
      <c r="B12" s="108"/>
      <c r="C12" s="108"/>
      <c r="D12" s="108"/>
      <c r="E12" s="108"/>
      <c r="F12" s="108"/>
      <c r="G12" s="108"/>
      <c r="H12" s="26"/>
      <c r="I12" s="26"/>
      <c r="J12" s="26"/>
    </row>
    <row r="13" spans="1:20" x14ac:dyDescent="0.2">
      <c r="A13" s="26" t="s">
        <v>41</v>
      </c>
      <c r="B13" s="26"/>
      <c r="C13" s="26"/>
      <c r="D13" s="26"/>
      <c r="E13" s="26"/>
      <c r="F13" s="26"/>
      <c r="G13" s="26"/>
      <c r="H13" s="26"/>
      <c r="I13" s="26"/>
      <c r="J13" s="26"/>
    </row>
    <row r="14" spans="1:20" ht="17.25" customHeight="1" x14ac:dyDescent="0.2">
      <c r="A14" s="106" t="s">
        <v>33</v>
      </c>
      <c r="B14" s="106"/>
      <c r="C14" s="106"/>
      <c r="D14" s="106"/>
      <c r="E14" s="106"/>
      <c r="F14" s="106"/>
      <c r="G14" s="106"/>
      <c r="H14" s="106"/>
      <c r="I14" s="106"/>
      <c r="J14" s="106"/>
      <c r="O14" s="88"/>
      <c r="P14" s="88"/>
      <c r="Q14" s="19"/>
    </row>
    <row r="15" spans="1:20" x14ac:dyDescent="0.2">
      <c r="O15" s="87"/>
      <c r="P15" s="87"/>
      <c r="Q15" s="87"/>
      <c r="R15" s="87"/>
      <c r="S15" s="87"/>
      <c r="T15" s="87"/>
    </row>
    <row r="16" spans="1:20" ht="15.75" x14ac:dyDescent="0.2">
      <c r="B16" s="116" t="s">
        <v>30</v>
      </c>
      <c r="C16" s="116"/>
      <c r="D16" s="116"/>
      <c r="E16" s="116"/>
      <c r="F16" s="116"/>
      <c r="G16" s="116"/>
      <c r="H16" s="116"/>
      <c r="O16" s="71"/>
      <c r="P16" s="71"/>
    </row>
    <row r="17" spans="11:16" x14ac:dyDescent="0.2">
      <c r="K17" s="89"/>
      <c r="O17" s="71"/>
      <c r="P17" s="71"/>
    </row>
    <row r="18" spans="11:16" x14ac:dyDescent="0.2">
      <c r="O18" s="71"/>
      <c r="P18" s="71"/>
    </row>
    <row r="19" spans="11:16" x14ac:dyDescent="0.2">
      <c r="O19" s="71"/>
      <c r="P19" s="71"/>
    </row>
    <row r="23" spans="11:16" x14ac:dyDescent="0.2">
      <c r="O23" s="71"/>
      <c r="P23" s="71"/>
    </row>
    <row r="24" spans="11:16" x14ac:dyDescent="0.2">
      <c r="O24" s="71"/>
      <c r="P24" s="71"/>
    </row>
    <row r="25" spans="11:16" x14ac:dyDescent="0.2">
      <c r="O25" s="71"/>
      <c r="P25" s="71"/>
    </row>
    <row r="26" spans="11:16" x14ac:dyDescent="0.2">
      <c r="O26" s="71"/>
      <c r="P26" s="71"/>
    </row>
    <row r="27" spans="11:16" x14ac:dyDescent="0.2">
      <c r="O27" s="71"/>
      <c r="P27" s="71"/>
    </row>
    <row r="28" spans="11:16" x14ac:dyDescent="0.2">
      <c r="O28" s="71"/>
      <c r="P28" s="71"/>
    </row>
    <row r="35" spans="1:20" ht="66" customHeight="1" x14ac:dyDescent="0.2"/>
    <row r="36" spans="1:20" ht="15.75" customHeight="1" x14ac:dyDescent="0.2">
      <c r="B36" s="114" t="s">
        <v>25</v>
      </c>
      <c r="C36" s="114"/>
      <c r="D36" s="114"/>
      <c r="E36" s="114"/>
      <c r="F36" s="114"/>
      <c r="G36" s="114"/>
      <c r="H36" s="114"/>
      <c r="I36" s="114"/>
      <c r="J36" s="82"/>
      <c r="K36" s="82"/>
      <c r="L36" s="82"/>
      <c r="M36" s="82"/>
      <c r="N36" s="38"/>
      <c r="O36" s="82"/>
      <c r="P36" s="82"/>
      <c r="Q36" s="82"/>
    </row>
    <row r="37" spans="1:20" ht="28.5" customHeight="1" x14ac:dyDescent="0.2">
      <c r="B37" s="115" t="s">
        <v>41</v>
      </c>
      <c r="C37" s="115"/>
      <c r="D37" s="115"/>
      <c r="E37" s="115"/>
      <c r="F37" s="115"/>
      <c r="G37" s="115"/>
      <c r="H37" s="115"/>
      <c r="I37" s="115"/>
      <c r="J37" s="82"/>
      <c r="K37" s="82"/>
      <c r="L37" s="82"/>
      <c r="M37" s="82"/>
      <c r="N37" s="38"/>
      <c r="O37" s="82"/>
      <c r="P37" s="82"/>
      <c r="Q37" s="82"/>
    </row>
    <row r="38" spans="1:20" ht="13.5" customHeight="1" x14ac:dyDescent="0.2">
      <c r="B38" s="114" t="s">
        <v>33</v>
      </c>
      <c r="C38" s="114"/>
      <c r="D38" s="114"/>
      <c r="E38" s="114"/>
      <c r="F38" s="114"/>
      <c r="G38" s="114"/>
      <c r="H38" s="114"/>
      <c r="I38" s="114"/>
      <c r="J38" s="82"/>
      <c r="K38" s="82"/>
      <c r="L38" s="82"/>
      <c r="M38" s="82"/>
      <c r="N38" s="38"/>
      <c r="O38" s="82"/>
      <c r="P38" s="82"/>
      <c r="Q38" s="82"/>
    </row>
    <row r="39" spans="1:20" s="67" customFormat="1" ht="13.5" customHeight="1" x14ac:dyDescent="0.2">
      <c r="B39" s="68"/>
      <c r="C39" s="68"/>
      <c r="D39" s="68"/>
      <c r="E39" s="68"/>
      <c r="F39" s="68"/>
      <c r="G39" s="68"/>
      <c r="H39" s="68"/>
      <c r="I39" s="68"/>
      <c r="J39" s="68"/>
      <c r="K39" s="68"/>
      <c r="L39" s="68"/>
      <c r="M39" s="68"/>
      <c r="N39" s="69"/>
      <c r="O39" s="68"/>
      <c r="P39" s="68"/>
      <c r="Q39" s="68"/>
    </row>
    <row r="40" spans="1:20" s="90" customFormat="1" x14ac:dyDescent="0.2">
      <c r="Q40" s="91"/>
    </row>
    <row r="41" spans="1:20" s="90" customFormat="1" ht="14.1" customHeight="1" x14ac:dyDescent="0.2">
      <c r="A41" s="92" t="s">
        <v>22</v>
      </c>
      <c r="B41" s="92">
        <v>2008</v>
      </c>
      <c r="C41" s="92">
        <v>2009</v>
      </c>
      <c r="D41" s="92">
        <v>2010</v>
      </c>
      <c r="E41" s="92">
        <v>2011</v>
      </c>
      <c r="F41" s="92">
        <v>2012</v>
      </c>
      <c r="G41" s="92">
        <v>2013</v>
      </c>
      <c r="H41" s="92">
        <v>2014</v>
      </c>
      <c r="I41" s="92">
        <v>2015</v>
      </c>
      <c r="J41" s="92">
        <v>2016</v>
      </c>
      <c r="K41" s="92">
        <v>2017</v>
      </c>
      <c r="L41" s="92">
        <v>2018</v>
      </c>
      <c r="M41" s="92" t="s">
        <v>18</v>
      </c>
      <c r="N41" s="93"/>
      <c r="O41" s="92" t="s">
        <v>18</v>
      </c>
      <c r="P41" s="92">
        <v>2020</v>
      </c>
      <c r="Q41" s="92">
        <v>2021</v>
      </c>
      <c r="R41" s="92">
        <v>2022</v>
      </c>
      <c r="S41" s="92">
        <v>2023</v>
      </c>
      <c r="T41" s="92">
        <v>2024</v>
      </c>
    </row>
    <row r="42" spans="1:20" s="90" customFormat="1" ht="14.1" customHeight="1" x14ac:dyDescent="0.2">
      <c r="A42" s="92" t="s">
        <v>23</v>
      </c>
      <c r="B42" s="96">
        <f t="shared" ref="B42:T47" si="0">B4*100</f>
        <v>15.717459355750782</v>
      </c>
      <c r="C42" s="96">
        <f t="shared" si="0"/>
        <v>3.6321527424730271</v>
      </c>
      <c r="D42" s="96">
        <f t="shared" si="0"/>
        <v>6.0079036589511903</v>
      </c>
      <c r="E42" s="96">
        <f t="shared" si="0"/>
        <v>5.4298732863210111</v>
      </c>
      <c r="F42" s="96">
        <f t="shared" si="0"/>
        <v>6.8394160322948583</v>
      </c>
      <c r="G42" s="96">
        <f t="shared" si="0"/>
        <v>6.6275770537045631</v>
      </c>
      <c r="H42" s="96">
        <f t="shared" si="0"/>
        <v>2.1491540854259918</v>
      </c>
      <c r="I42" s="96">
        <f t="shared" si="0"/>
        <v>1.5167434924078091</v>
      </c>
      <c r="J42" s="96">
        <f t="shared" si="0"/>
        <v>0.92591832277072594</v>
      </c>
      <c r="K42" s="96">
        <f t="shared" si="0"/>
        <v>0.70781007615974056</v>
      </c>
      <c r="L42" s="96">
        <f t="shared" si="0"/>
        <v>0.4127246563179327</v>
      </c>
      <c r="M42" s="96">
        <f t="shared" si="0"/>
        <v>0.36937117836045186</v>
      </c>
      <c r="N42" s="97">
        <f t="shared" si="0"/>
        <v>0</v>
      </c>
      <c r="O42" s="96">
        <f t="shared" si="0"/>
        <v>0.3572834347654949</v>
      </c>
      <c r="P42" s="96">
        <f t="shared" si="0"/>
        <v>0.29483282674772038</v>
      </c>
      <c r="Q42" s="96">
        <f t="shared" si="0"/>
        <v>0.26769509305200739</v>
      </c>
      <c r="R42" s="96">
        <f t="shared" si="0"/>
        <v>0.2256697168599183</v>
      </c>
      <c r="S42" s="96">
        <f t="shared" si="0"/>
        <v>0.25757599488550043</v>
      </c>
      <c r="T42" s="96">
        <f t="shared" si="0"/>
        <v>0.31314495027191369</v>
      </c>
    </row>
    <row r="43" spans="1:20" s="90" customFormat="1" ht="14.1" customHeight="1" x14ac:dyDescent="0.2">
      <c r="A43" s="92" t="s">
        <v>4</v>
      </c>
      <c r="B43" s="96">
        <f t="shared" si="0"/>
        <v>54.629910128243964</v>
      </c>
      <c r="C43" s="96">
        <f t="shared" si="0"/>
        <v>61.034852849799471</v>
      </c>
      <c r="D43" s="96">
        <f t="shared" si="0"/>
        <v>59.970181933870016</v>
      </c>
      <c r="E43" s="96">
        <f t="shared" si="0"/>
        <v>51.052786553078512</v>
      </c>
      <c r="F43" s="96">
        <f t="shared" si="0"/>
        <v>47.229621736814067</v>
      </c>
      <c r="G43" s="96">
        <f t="shared" si="0"/>
        <v>51.517953955811279</v>
      </c>
      <c r="H43" s="96">
        <f t="shared" si="0"/>
        <v>22.98308170851984</v>
      </c>
      <c r="I43" s="96">
        <f t="shared" si="0"/>
        <v>25.95529419739696</v>
      </c>
      <c r="J43" s="96">
        <f t="shared" si="0"/>
        <v>26.166471508878995</v>
      </c>
      <c r="K43" s="96">
        <f t="shared" si="0"/>
        <v>24.912732006579205</v>
      </c>
      <c r="L43" s="96">
        <f t="shared" si="0"/>
        <v>21.677076635742935</v>
      </c>
      <c r="M43" s="96">
        <f t="shared" si="0"/>
        <v>20.29468727329257</v>
      </c>
      <c r="N43" s="97">
        <f t="shared" si="0"/>
        <v>0</v>
      </c>
      <c r="O43" s="96">
        <f t="shared" si="0"/>
        <v>20.301571441547825</v>
      </c>
      <c r="P43" s="96">
        <f t="shared" si="0"/>
        <v>19.966565349544073</v>
      </c>
      <c r="Q43" s="96">
        <f t="shared" si="0"/>
        <v>17.035698147311344</v>
      </c>
      <c r="R43" s="96">
        <f t="shared" si="0"/>
        <v>16.09141757861801</v>
      </c>
      <c r="S43" s="96">
        <f t="shared" si="0"/>
        <v>14.944818365495923</v>
      </c>
      <c r="T43" s="96">
        <f t="shared" si="0"/>
        <v>11.489777229715056</v>
      </c>
    </row>
    <row r="44" spans="1:20" s="90" customFormat="1" ht="14.1" customHeight="1" x14ac:dyDescent="0.2">
      <c r="A44" s="92" t="s">
        <v>5</v>
      </c>
      <c r="B44" s="96">
        <f t="shared" si="0"/>
        <v>4.8722609310310006</v>
      </c>
      <c r="C44" s="96">
        <f t="shared" si="0"/>
        <v>5.7702084392475843</v>
      </c>
      <c r="D44" s="96">
        <f t="shared" si="0"/>
        <v>5.6420397303897873</v>
      </c>
      <c r="E44" s="96">
        <f t="shared" si="0"/>
        <v>6.2897695797337967</v>
      </c>
      <c r="F44" s="96">
        <f t="shared" si="0"/>
        <v>6.6615297150600883</v>
      </c>
      <c r="G44" s="96">
        <f t="shared" si="0"/>
        <v>8.0639520505950504</v>
      </c>
      <c r="H44" s="96">
        <f t="shared" si="0"/>
        <v>38.817995599726878</v>
      </c>
      <c r="I44" s="96">
        <f t="shared" si="0"/>
        <v>32.928585954446852</v>
      </c>
      <c r="J44" s="96">
        <f t="shared" si="0"/>
        <v>35.251408666976509</v>
      </c>
      <c r="K44" s="96">
        <f t="shared" si="0"/>
        <v>3.5968912482558095</v>
      </c>
      <c r="L44" s="96">
        <f t="shared" si="0"/>
        <v>3.3437433024096022</v>
      </c>
      <c r="M44" s="96">
        <f t="shared" si="0"/>
        <v>3.5110503679137732</v>
      </c>
      <c r="N44" s="97">
        <f t="shared" si="0"/>
        <v>0</v>
      </c>
      <c r="O44" s="96">
        <f t="shared" si="0"/>
        <v>3.5304447875980256</v>
      </c>
      <c r="P44" s="96">
        <f t="shared" si="0"/>
        <v>4.7021276595744679</v>
      </c>
      <c r="Q44" s="96">
        <f t="shared" si="0"/>
        <v>4.7654200575954571</v>
      </c>
      <c r="R44" s="96">
        <f t="shared" si="0"/>
        <v>4.8316939315335725</v>
      </c>
      <c r="S44" s="96">
        <f t="shared" si="0"/>
        <v>5.002441917253889</v>
      </c>
      <c r="T44" s="96">
        <f t="shared" si="0"/>
        <v>6.7963995923952245</v>
      </c>
    </row>
    <row r="45" spans="1:20" s="90" customFormat="1" ht="14.1" customHeight="1" x14ac:dyDescent="0.2">
      <c r="A45" s="92" t="s">
        <v>24</v>
      </c>
      <c r="B45" s="96">
        <f t="shared" si="0"/>
        <v>6.4096738362112475</v>
      </c>
      <c r="C45" s="96">
        <f t="shared" si="0"/>
        <v>8.5409252669039137</v>
      </c>
      <c r="D45" s="96">
        <f t="shared" si="0"/>
        <v>8.8512246928520852</v>
      </c>
      <c r="E45" s="96">
        <f t="shared" si="0"/>
        <v>10.920965732242701</v>
      </c>
      <c r="F45" s="96">
        <f t="shared" si="0"/>
        <v>11.624468575801025</v>
      </c>
      <c r="G45" s="96">
        <f t="shared" si="0"/>
        <v>10.841587563123092</v>
      </c>
      <c r="H45" s="96">
        <f t="shared" si="0"/>
        <v>12.098171610651695</v>
      </c>
      <c r="I45" s="96">
        <f t="shared" si="0"/>
        <v>14.053179229934923</v>
      </c>
      <c r="J45" s="96">
        <f t="shared" si="0"/>
        <v>17.069545695662242</v>
      </c>
      <c r="K45" s="96">
        <f t="shared" si="0"/>
        <v>53.19301856052634</v>
      </c>
      <c r="L45" s="96">
        <f t="shared" si="0"/>
        <v>53.810967208597404</v>
      </c>
      <c r="M45" s="96">
        <f t="shared" si="0"/>
        <v>56.743574463674996</v>
      </c>
      <c r="N45" s="97">
        <f t="shared" si="0"/>
        <v>0</v>
      </c>
      <c r="O45" s="96">
        <f t="shared" si="0"/>
        <v>57.147182608169075</v>
      </c>
      <c r="P45" s="96">
        <f t="shared" si="0"/>
        <v>57.209726443768993</v>
      </c>
      <c r="Q45" s="96">
        <f t="shared" si="0"/>
        <v>59.164642175921166</v>
      </c>
      <c r="R45" s="96">
        <f t="shared" si="0"/>
        <v>58.522019872025631</v>
      </c>
      <c r="S45" s="96">
        <f t="shared" si="0"/>
        <v>56.592251077504883</v>
      </c>
      <c r="T45" s="96">
        <f t="shared" si="0"/>
        <v>56.414232149446988</v>
      </c>
    </row>
    <row r="46" spans="1:20" s="90" customFormat="1" ht="14.1" customHeight="1" x14ac:dyDescent="0.2">
      <c r="A46" s="92" t="s">
        <v>9</v>
      </c>
      <c r="B46" s="96">
        <f t="shared" si="0"/>
        <v>15.66696960517015</v>
      </c>
      <c r="C46" s="96">
        <f t="shared" si="0"/>
        <v>17.601536462746427</v>
      </c>
      <c r="D46" s="96">
        <f t="shared" si="0"/>
        <v>16.10284737579185</v>
      </c>
      <c r="E46" s="96">
        <f t="shared" si="0"/>
        <v>22.388079564944711</v>
      </c>
      <c r="F46" s="96">
        <f t="shared" si="0"/>
        <v>23.615615379389503</v>
      </c>
      <c r="G46" s="96">
        <f t="shared" si="0"/>
        <v>19.218832081968195</v>
      </c>
      <c r="H46" s="96">
        <f t="shared" si="0"/>
        <v>19.701995296259767</v>
      </c>
      <c r="I46" s="96">
        <f t="shared" si="0"/>
        <v>20.615340292841651</v>
      </c>
      <c r="J46" s="96">
        <f t="shared" si="0"/>
        <v>15.435968264551846</v>
      </c>
      <c r="K46" s="96">
        <f t="shared" si="0"/>
        <v>12.348479533531332</v>
      </c>
      <c r="L46" s="96">
        <f t="shared" si="0"/>
        <v>14.435259177612442</v>
      </c>
      <c r="M46" s="96">
        <f t="shared" si="0"/>
        <v>5.2247966110477773</v>
      </c>
      <c r="N46" s="97">
        <f t="shared" si="0"/>
        <v>0</v>
      </c>
      <c r="O46" s="96">
        <f t="shared" si="0"/>
        <v>5.3925576043842911</v>
      </c>
      <c r="P46" s="96">
        <f t="shared" si="0"/>
        <v>5.8085106382978715</v>
      </c>
      <c r="Q46" s="96">
        <f t="shared" si="0"/>
        <v>5.5603029801398574</v>
      </c>
      <c r="R46" s="96">
        <f t="shared" si="0"/>
        <v>5.7135986636254845</v>
      </c>
      <c r="S46" s="96">
        <f t="shared" si="0"/>
        <v>6.2807820400189662</v>
      </c>
      <c r="T46" s="96">
        <f t="shared" si="0"/>
        <v>6.7063438428747375</v>
      </c>
    </row>
    <row r="47" spans="1:20" s="90" customFormat="1" ht="14.1" customHeight="1" x14ac:dyDescent="0.2">
      <c r="A47" s="92" t="s">
        <v>10</v>
      </c>
      <c r="B47" s="96">
        <f t="shared" si="0"/>
        <v>0.83235637138847196</v>
      </c>
      <c r="C47" s="96">
        <f t="shared" si="0"/>
        <v>1.0032377756245126</v>
      </c>
      <c r="D47" s="96">
        <f t="shared" si="0"/>
        <v>0.99902997713740338</v>
      </c>
      <c r="E47" s="96">
        <f t="shared" si="0"/>
        <v>1.1653266657683421</v>
      </c>
      <c r="F47" s="96">
        <f t="shared" si="0"/>
        <v>1.2747029566672508</v>
      </c>
      <c r="G47" s="96">
        <f t="shared" si="0"/>
        <v>1.3323343873968923</v>
      </c>
      <c r="H47" s="96">
        <f t="shared" si="0"/>
        <v>1.4727258933313103</v>
      </c>
      <c r="I47" s="96">
        <f t="shared" si="0"/>
        <v>1.6613001626898045</v>
      </c>
      <c r="J47" s="96">
        <f t="shared" si="0"/>
        <v>1.8061812191969573</v>
      </c>
      <c r="K47" s="96">
        <f t="shared" si="0"/>
        <v>1.8978352548661943</v>
      </c>
      <c r="L47" s="96">
        <f t="shared" si="0"/>
        <v>2.7793086555831112</v>
      </c>
      <c r="M47" s="96">
        <f t="shared" si="0"/>
        <v>9.7935990776246253</v>
      </c>
      <c r="N47" s="97">
        <f t="shared" si="0"/>
        <v>0</v>
      </c>
      <c r="O47" s="96">
        <f t="shared" si="0"/>
        <v>9.7935990776246253</v>
      </c>
      <c r="P47" s="96">
        <f t="shared" si="0"/>
        <v>7.6904359347502904</v>
      </c>
      <c r="Q47" s="96">
        <f t="shared" si="0"/>
        <v>7.8332505640984342</v>
      </c>
      <c r="R47" s="96">
        <f t="shared" si="0"/>
        <v>2.5816843270531886</v>
      </c>
      <c r="S47" s="96">
        <f t="shared" si="0"/>
        <v>2.6946521300210589</v>
      </c>
      <c r="T47" s="96">
        <f t="shared" si="0"/>
        <v>2.9364552659833771</v>
      </c>
    </row>
    <row r="48" spans="1:20" s="90" customFormat="1" x14ac:dyDescent="0.2">
      <c r="A48" s="94" t="s">
        <v>11</v>
      </c>
      <c r="B48" s="96">
        <f t="shared" ref="B48:T48" si="1">B10*100</f>
        <v>0.43381672041858066</v>
      </c>
      <c r="C48" s="96">
        <f t="shared" si="1"/>
        <v>0.51712830572164581</v>
      </c>
      <c r="D48" s="96">
        <f t="shared" si="1"/>
        <v>0.56532682908571441</v>
      </c>
      <c r="E48" s="96">
        <f t="shared" si="1"/>
        <v>0.66259758883016506</v>
      </c>
      <c r="F48" s="96">
        <f t="shared" si="1"/>
        <v>0.68937652186660847</v>
      </c>
      <c r="G48" s="96">
        <f t="shared" si="1"/>
        <v>0.65409497107788128</v>
      </c>
      <c r="H48" s="96">
        <f t="shared" si="1"/>
        <v>0.84576284045216588</v>
      </c>
      <c r="I48" s="96">
        <f t="shared" si="1"/>
        <v>1.0000338937093276</v>
      </c>
      <c r="J48" s="96">
        <f t="shared" si="1"/>
        <v>1.0449837332015128</v>
      </c>
      <c r="K48" s="96">
        <f t="shared" si="1"/>
        <v>1.0829182354637792</v>
      </c>
      <c r="L48" s="96">
        <f t="shared" si="1"/>
        <v>1.1388199993876489</v>
      </c>
      <c r="M48" s="96">
        <f t="shared" si="1"/>
        <v>1.3884210799046532</v>
      </c>
      <c r="N48" s="97">
        <f t="shared" si="1"/>
        <v>0</v>
      </c>
      <c r="O48" s="96">
        <f t="shared" si="1"/>
        <v>1.3884210799046532</v>
      </c>
      <c r="P48" s="96">
        <f t="shared" si="1"/>
        <v>1.8246496462317838</v>
      </c>
      <c r="Q48" s="96">
        <f t="shared" si="1"/>
        <v>2.4660757987231166</v>
      </c>
      <c r="R48" s="96">
        <f t="shared" si="1"/>
        <v>8.64104428448044</v>
      </c>
      <c r="S48" s="96">
        <f t="shared" si="1"/>
        <v>9.8818624638161978</v>
      </c>
      <c r="T48" s="96">
        <f t="shared" si="1"/>
        <v>10.259977129180644</v>
      </c>
    </row>
    <row r="49" spans="1:20" x14ac:dyDescent="0.2">
      <c r="A49" s="95" t="s">
        <v>53</v>
      </c>
      <c r="B49" s="96">
        <f t="shared" ref="B49:T49" si="2">B11*100</f>
        <v>1.7933524011975959</v>
      </c>
      <c r="C49" s="96">
        <f t="shared" si="2"/>
        <v>1.8955462860113914</v>
      </c>
      <c r="D49" s="96">
        <f t="shared" si="2"/>
        <v>1.8614458019219553</v>
      </c>
      <c r="E49" s="96">
        <f t="shared" si="2"/>
        <v>2.0906010290807644</v>
      </c>
      <c r="F49" s="96">
        <f t="shared" si="2"/>
        <v>2.0652690821066031</v>
      </c>
      <c r="G49" s="96">
        <f t="shared" si="2"/>
        <v>1.7436679363230498</v>
      </c>
      <c r="H49" s="96">
        <f t="shared" si="2"/>
        <v>1.9311129656323496</v>
      </c>
      <c r="I49" s="96">
        <f t="shared" si="2"/>
        <v>2.2695227765726682</v>
      </c>
      <c r="J49" s="96">
        <f t="shared" si="2"/>
        <v>2.2995225887612105</v>
      </c>
      <c r="K49" s="96">
        <f t="shared" si="2"/>
        <v>2.260315084617603</v>
      </c>
      <c r="L49" s="96">
        <f t="shared" si="2"/>
        <v>2.4021003643489176</v>
      </c>
      <c r="M49" s="96">
        <f t="shared" si="2"/>
        <v>2.6744999481811584</v>
      </c>
      <c r="N49" s="97">
        <f t="shared" si="2"/>
        <v>0</v>
      </c>
      <c r="O49" s="96">
        <f t="shared" si="2"/>
        <v>2.0889399660059982</v>
      </c>
      <c r="P49" s="96">
        <f t="shared" si="2"/>
        <v>2.5031515010847993</v>
      </c>
      <c r="Q49" s="96">
        <f t="shared" si="2"/>
        <v>2.9069151831586231</v>
      </c>
      <c r="R49" s="96">
        <f t="shared" si="2"/>
        <v>3.3928716258037528</v>
      </c>
      <c r="S49" s="96">
        <f t="shared" si="2"/>
        <v>4.3456160110035782</v>
      </c>
      <c r="T49" s="96">
        <f t="shared" si="2"/>
        <v>5.0836698401320612</v>
      </c>
    </row>
  </sheetData>
  <mergeCells count="6">
    <mergeCell ref="B38:I38"/>
    <mergeCell ref="A12:G12"/>
    <mergeCell ref="A14:J14"/>
    <mergeCell ref="B16:H16"/>
    <mergeCell ref="B36:I36"/>
    <mergeCell ref="B37:I37"/>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54B33-A5EB-47B7-A987-A4BE30D8F6A0}">
  <dimension ref="A1:R21"/>
  <sheetViews>
    <sheetView showGridLines="0" tabSelected="1" zoomScaleNormal="100" workbookViewId="0">
      <selection activeCell="C6" sqref="C6"/>
    </sheetView>
  </sheetViews>
  <sheetFormatPr baseColWidth="10" defaultColWidth="11.42578125" defaultRowHeight="12" x14ac:dyDescent="0.2"/>
  <cols>
    <col min="1" max="1" width="22.5703125" style="3" customWidth="1"/>
    <col min="2" max="9" width="11.42578125" style="3"/>
    <col min="10" max="10" width="5" style="30" customWidth="1"/>
    <col min="11" max="11" width="10.5703125" style="3" customWidth="1"/>
    <col min="12" max="13" width="11.42578125" style="3"/>
    <col min="14" max="14" width="11.5703125" style="3" customWidth="1"/>
    <col min="15" max="17" width="11.42578125" style="3"/>
    <col min="18" max="18" width="5.140625" style="3" customWidth="1"/>
    <col min="19" max="19" width="11.85546875" style="3" customWidth="1"/>
    <col min="20" max="16384" width="11.42578125" style="3"/>
  </cols>
  <sheetData>
    <row r="1" spans="1:18" ht="12.95" customHeight="1" x14ac:dyDescent="0.2"/>
    <row r="2" spans="1:18" ht="19.5" customHeight="1" x14ac:dyDescent="0.2">
      <c r="A2" s="42" t="s">
        <v>31</v>
      </c>
      <c r="B2" s="15"/>
    </row>
    <row r="3" spans="1:18" ht="12.95" customHeight="1" x14ac:dyDescent="0.2">
      <c r="H3" s="2"/>
      <c r="I3" s="2"/>
      <c r="J3" s="27"/>
      <c r="K3" s="16"/>
      <c r="L3" s="16"/>
      <c r="M3" s="2"/>
      <c r="N3" s="2"/>
    </row>
    <row r="4" spans="1:18" ht="12.95" customHeight="1" x14ac:dyDescent="0.2">
      <c r="A4" s="4"/>
      <c r="B4" s="62">
        <v>2012</v>
      </c>
      <c r="C4" s="62">
        <v>2013</v>
      </c>
      <c r="D4" s="62">
        <v>2014</v>
      </c>
      <c r="E4" s="62">
        <v>2015</v>
      </c>
      <c r="F4" s="62">
        <v>2016</v>
      </c>
      <c r="G4" s="62">
        <v>2017</v>
      </c>
      <c r="H4" s="62">
        <v>2018</v>
      </c>
      <c r="I4" s="63" t="s">
        <v>18</v>
      </c>
      <c r="J4" s="27"/>
      <c r="K4" s="62" t="s">
        <v>18</v>
      </c>
      <c r="L4" s="62">
        <v>2020</v>
      </c>
      <c r="M4" s="62">
        <v>2021</v>
      </c>
      <c r="N4" s="62">
        <v>2022</v>
      </c>
      <c r="O4" s="62">
        <v>2023</v>
      </c>
      <c r="P4" s="62">
        <v>2024</v>
      </c>
    </row>
    <row r="5" spans="1:18" ht="12.95" customHeight="1" x14ac:dyDescent="0.2">
      <c r="A5" s="62" t="s">
        <v>19</v>
      </c>
      <c r="B5" s="5">
        <v>61.969546334128701</v>
      </c>
      <c r="C5" s="5">
        <v>62.042243903967602</v>
      </c>
      <c r="D5" s="5">
        <v>62.185968874429101</v>
      </c>
      <c r="E5" s="5">
        <v>62.419254239113798</v>
      </c>
      <c r="F5" s="5">
        <v>62.622756673809803</v>
      </c>
      <c r="G5" s="5">
        <v>62.718921767821399</v>
      </c>
      <c r="H5" s="5">
        <v>62.821953115017003</v>
      </c>
      <c r="I5" s="5">
        <v>62.979586358613588</v>
      </c>
      <c r="J5" s="27"/>
      <c r="K5" s="7">
        <v>62.990457266740194</v>
      </c>
      <c r="L5" s="7">
        <v>63.137298292992298</v>
      </c>
      <c r="M5" s="7">
        <v>63.244993082507179</v>
      </c>
      <c r="N5" s="7">
        <v>63.3</v>
      </c>
      <c r="O5" s="7">
        <v>63.4</v>
      </c>
      <c r="P5" s="76">
        <v>63.5</v>
      </c>
    </row>
    <row r="6" spans="1:18" ht="12.95" customHeight="1" x14ac:dyDescent="0.2">
      <c r="A6" s="62" t="s">
        <v>20</v>
      </c>
      <c r="B6" s="64">
        <v>62.4176558284653</v>
      </c>
      <c r="C6" s="64">
        <v>62.496460183796302</v>
      </c>
      <c r="D6" s="64">
        <v>62.629300852391601</v>
      </c>
      <c r="E6" s="64">
        <v>62.865131643305602</v>
      </c>
      <c r="F6" s="64">
        <v>63.109797593181497</v>
      </c>
      <c r="G6" s="64">
        <v>63.103336150712302</v>
      </c>
      <c r="H6" s="64">
        <v>63.155498213299097</v>
      </c>
      <c r="I6" s="64">
        <v>63.289163562749664</v>
      </c>
      <c r="J6" s="27"/>
      <c r="K6" s="64">
        <v>63.292014004890746</v>
      </c>
      <c r="L6" s="64">
        <v>63.432960672561904</v>
      </c>
      <c r="M6" s="64">
        <v>63.4</v>
      </c>
      <c r="N6" s="64">
        <v>63.4</v>
      </c>
      <c r="O6" s="64">
        <v>63.5</v>
      </c>
      <c r="P6" s="79">
        <v>63.7</v>
      </c>
    </row>
    <row r="7" spans="1:18" ht="12.95" customHeight="1" x14ac:dyDescent="0.2">
      <c r="A7" s="62" t="s">
        <v>2</v>
      </c>
      <c r="B7" s="8">
        <v>62.196550367075702</v>
      </c>
      <c r="C7" s="8">
        <v>62.273562944552097</v>
      </c>
      <c r="D7" s="8">
        <v>62.4130034058538</v>
      </c>
      <c r="E7" s="8">
        <v>62.6487824991015</v>
      </c>
      <c r="F7" s="8">
        <v>62.873263548034799</v>
      </c>
      <c r="G7" s="8">
        <v>62.914038751926398</v>
      </c>
      <c r="H7" s="8">
        <v>62.9914821534461</v>
      </c>
      <c r="I7" s="8">
        <v>63.137807596027358</v>
      </c>
      <c r="J7" s="27"/>
      <c r="K7" s="11">
        <v>63.144375607428813</v>
      </c>
      <c r="L7" s="11">
        <v>63.288823478544508</v>
      </c>
      <c r="M7" s="11">
        <v>63.3</v>
      </c>
      <c r="N7" s="11">
        <v>63.4</v>
      </c>
      <c r="O7" s="11">
        <v>63.5</v>
      </c>
      <c r="P7" s="78">
        <v>63.6</v>
      </c>
    </row>
    <row r="8" spans="1:18" x14ac:dyDescent="0.2">
      <c r="A8" s="26" t="s">
        <v>26</v>
      </c>
    </row>
    <row r="9" spans="1:18" x14ac:dyDescent="0.2">
      <c r="A9" s="26" t="s">
        <v>41</v>
      </c>
      <c r="B9" s="1"/>
      <c r="C9" s="13"/>
      <c r="D9" s="13"/>
      <c r="E9" s="13"/>
      <c r="F9" s="13"/>
      <c r="G9" s="13"/>
      <c r="H9" s="13"/>
      <c r="I9" s="13"/>
      <c r="J9" s="43"/>
    </row>
    <row r="10" spans="1:18" x14ac:dyDescent="0.2">
      <c r="A10" s="41" t="s">
        <v>34</v>
      </c>
      <c r="B10" s="1"/>
      <c r="C10" s="13"/>
      <c r="D10" s="13"/>
      <c r="E10" s="13"/>
      <c r="F10" s="13"/>
      <c r="G10" s="13"/>
      <c r="H10" s="13"/>
      <c r="I10" s="13"/>
      <c r="J10" s="43"/>
    </row>
    <row r="11" spans="1:18" x14ac:dyDescent="0.2">
      <c r="A11" s="26" t="s">
        <v>42</v>
      </c>
    </row>
    <row r="12" spans="1:18" x14ac:dyDescent="0.2">
      <c r="B12" s="17"/>
      <c r="C12" s="17"/>
      <c r="D12" s="17"/>
      <c r="E12" s="17"/>
      <c r="F12" s="17"/>
      <c r="G12" s="17"/>
      <c r="H12" s="17"/>
      <c r="I12" s="17"/>
      <c r="J12" s="31"/>
      <c r="K12" s="17"/>
      <c r="L12" s="17"/>
      <c r="M12" s="17"/>
      <c r="N12" s="17"/>
      <c r="O12" s="17"/>
      <c r="P12" s="17"/>
      <c r="Q12" s="17"/>
      <c r="R12" s="17"/>
    </row>
    <row r="18" spans="7:10" x14ac:dyDescent="0.2">
      <c r="G18" s="30"/>
      <c r="J18" s="3"/>
    </row>
    <row r="19" spans="7:10" x14ac:dyDescent="0.2">
      <c r="G19" s="30"/>
      <c r="J19" s="3"/>
    </row>
    <row r="20" spans="7:10" x14ac:dyDescent="0.2">
      <c r="G20" s="30"/>
      <c r="J20" s="3"/>
    </row>
    <row r="21" spans="7:10" x14ac:dyDescent="0.2">
      <c r="G21" s="30"/>
      <c r="J21" s="3"/>
    </row>
  </sheetData>
  <pageMargins left="0.7" right="0.7" top="0.75" bottom="0.75" header="0.3" footer="0.3"/>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2.1.2 Âges DP</vt:lpstr>
      <vt:lpstr>2.1.2 Structure des départs</vt:lpstr>
      <vt:lpstr>2.1.2 Évolution des âges DP</vt:lpstr>
      <vt:lpstr>2.1.2 Structure des âges</vt:lpstr>
      <vt:lpstr>2.1.2 Âges conjoncturels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2022-10-27T12:45:27Z</dcterms:created>
  <dcterms:modified xsi:type="dcterms:W3CDTF">2026-01-12T14:00:03Z</dcterms:modified>
</cp:coreProperties>
</file>